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E94CF837-EC7E-4724-BBAC-CEC90EDEFFAA}" xr6:coauthVersionLast="40" xr6:coauthVersionMax="40" xr10:uidLastSave="{00000000-0000-0000-0000-000000000000}"/>
  <bookViews>
    <workbookView xWindow="120" yWindow="345" windowWidth="16605" windowHeight="9135" xr2:uid="{00000000-000D-0000-FFFF-FFFF00000000}"/>
  </bookViews>
  <sheets>
    <sheet name="Лист1" sheetId="1" r:id="rId1"/>
  </sheets>
  <definedNames>
    <definedName name="_xlnm.Print_Area" localSheetId="0">Лист1!$A$1:$L$349</definedName>
  </definedNames>
  <calcPr calcId="191029" refMode="R1C1"/>
</workbook>
</file>

<file path=xl/calcChain.xml><?xml version="1.0" encoding="utf-8"?>
<calcChain xmlns="http://schemas.openxmlformats.org/spreadsheetml/2006/main">
  <c r="J52" i="1" l="1"/>
  <c r="I52" i="1"/>
  <c r="H52" i="1"/>
  <c r="G52" i="1"/>
  <c r="F52" i="1"/>
  <c r="E52" i="1"/>
  <c r="J47" i="1"/>
  <c r="I47" i="1"/>
  <c r="H47" i="1"/>
  <c r="G47" i="1"/>
  <c r="F47" i="1"/>
  <c r="E47" i="1"/>
  <c r="J41" i="1"/>
  <c r="I41" i="1"/>
  <c r="H41" i="1"/>
  <c r="G41" i="1"/>
  <c r="F41" i="1"/>
  <c r="E41" i="1"/>
  <c r="J39" i="1"/>
  <c r="I39" i="1"/>
  <c r="I53" i="1" s="1"/>
  <c r="H39" i="1"/>
  <c r="H53" i="1" s="1"/>
  <c r="G39" i="1"/>
  <c r="F39" i="1"/>
  <c r="E39" i="1"/>
  <c r="E53" i="1" s="1"/>
  <c r="F53" i="1" l="1"/>
  <c r="J53" i="1"/>
  <c r="G53" i="1"/>
  <c r="J228" i="1"/>
  <c r="I228" i="1"/>
  <c r="H228" i="1"/>
  <c r="G228" i="1"/>
  <c r="F228" i="1"/>
  <c r="E228" i="1"/>
  <c r="J223" i="1"/>
  <c r="I223" i="1"/>
  <c r="H223" i="1"/>
  <c r="G223" i="1"/>
  <c r="F223" i="1"/>
  <c r="E223" i="1"/>
  <c r="J316" i="1" l="1"/>
  <c r="I316" i="1"/>
  <c r="H316" i="1"/>
  <c r="G316" i="1"/>
  <c r="F316" i="1"/>
  <c r="E316" i="1"/>
  <c r="J312" i="1" l="1"/>
  <c r="I312" i="1"/>
  <c r="H312" i="1"/>
  <c r="F312" i="1"/>
  <c r="E312" i="1"/>
  <c r="I127" i="1" l="1"/>
  <c r="H127" i="1"/>
  <c r="G127" i="1"/>
  <c r="F127" i="1"/>
  <c r="J108" i="1"/>
  <c r="I108" i="1"/>
  <c r="H108" i="1"/>
  <c r="G108" i="1"/>
  <c r="F108" i="1"/>
  <c r="J99" i="1"/>
  <c r="I99" i="1"/>
  <c r="H99" i="1"/>
  <c r="G99" i="1"/>
  <c r="F99" i="1"/>
  <c r="J84" i="1" l="1"/>
  <c r="I84" i="1"/>
  <c r="H84" i="1"/>
  <c r="G84" i="1"/>
  <c r="F84" i="1"/>
  <c r="J79" i="1" l="1"/>
  <c r="I79" i="1"/>
  <c r="H79" i="1"/>
  <c r="G79" i="1"/>
  <c r="F79" i="1"/>
  <c r="J70" i="1" l="1"/>
  <c r="F301" i="1" l="1"/>
  <c r="J303" i="1" l="1"/>
  <c r="I303" i="1"/>
  <c r="H303" i="1"/>
  <c r="G303" i="1"/>
  <c r="F303" i="1"/>
  <c r="E303" i="1"/>
  <c r="J287" i="1" l="1"/>
  <c r="I287" i="1"/>
  <c r="G287" i="1"/>
  <c r="F287" i="1"/>
  <c r="E287" i="1"/>
  <c r="J282" i="1"/>
  <c r="I282" i="1"/>
  <c r="H282" i="1"/>
  <c r="G282" i="1"/>
  <c r="F282" i="1"/>
  <c r="E282" i="1"/>
  <c r="J272" i="1"/>
  <c r="I272" i="1"/>
  <c r="H272" i="1"/>
  <c r="G272" i="1"/>
  <c r="F272" i="1"/>
  <c r="J245" i="1" l="1"/>
  <c r="I245" i="1"/>
  <c r="H245" i="1"/>
  <c r="E245" i="1"/>
  <c r="E258" i="1" l="1"/>
  <c r="J254" i="1"/>
  <c r="I254" i="1"/>
  <c r="H254" i="1"/>
  <c r="G254" i="1"/>
  <c r="F254" i="1"/>
  <c r="E254" i="1"/>
  <c r="I242" i="1"/>
  <c r="H242" i="1"/>
  <c r="G242" i="1"/>
  <c r="F242" i="1"/>
  <c r="J215" i="1" l="1"/>
  <c r="I215" i="1"/>
  <c r="H215" i="1"/>
  <c r="G215" i="1"/>
  <c r="F215" i="1"/>
  <c r="E215" i="1"/>
  <c r="E229" i="1" s="1"/>
  <c r="F170" i="1" l="1"/>
  <c r="E170" i="1"/>
  <c r="J165" i="1"/>
  <c r="I165" i="1"/>
  <c r="H165" i="1"/>
  <c r="G165" i="1"/>
  <c r="F165" i="1"/>
  <c r="J160" i="1"/>
  <c r="I160" i="1"/>
  <c r="H160" i="1"/>
  <c r="G160" i="1"/>
  <c r="F160" i="1"/>
  <c r="G157" i="1"/>
  <c r="F157" i="1"/>
  <c r="E160" i="1"/>
  <c r="J142" i="1"/>
  <c r="I142" i="1"/>
  <c r="H142" i="1"/>
  <c r="G142" i="1"/>
  <c r="F142" i="1"/>
  <c r="I130" i="1"/>
  <c r="H130" i="1"/>
  <c r="G130" i="1"/>
  <c r="F130" i="1"/>
  <c r="E130" i="1"/>
  <c r="J138" i="1"/>
  <c r="I138" i="1"/>
  <c r="H138" i="1"/>
  <c r="G138" i="1"/>
  <c r="F138" i="1"/>
  <c r="E142" i="1"/>
  <c r="E113" i="1"/>
  <c r="E84" i="1"/>
  <c r="I70" i="1"/>
  <c r="H70" i="1"/>
  <c r="G70" i="1"/>
  <c r="F70" i="1"/>
  <c r="E70" i="1"/>
  <c r="F143" i="1" l="1"/>
  <c r="J143" i="1"/>
  <c r="G143" i="1"/>
  <c r="H143" i="1"/>
  <c r="I143" i="1"/>
  <c r="F171" i="1"/>
  <c r="E171" i="1"/>
  <c r="E79" i="1"/>
  <c r="J170" i="1" l="1"/>
  <c r="I170" i="1"/>
  <c r="H170" i="1"/>
  <c r="G170" i="1"/>
  <c r="G171" i="1" s="1"/>
  <c r="J301" i="1" l="1"/>
  <c r="I301" i="1"/>
  <c r="I317" i="1" s="1"/>
  <c r="H301" i="1"/>
  <c r="G301" i="1"/>
  <c r="J274" i="1"/>
  <c r="J288" i="1" s="1"/>
  <c r="I274" i="1"/>
  <c r="I288" i="1" s="1"/>
  <c r="H274" i="1"/>
  <c r="G274" i="1"/>
  <c r="G288" i="1" s="1"/>
  <c r="F274" i="1"/>
  <c r="F288" i="1" s="1"/>
  <c r="E274" i="1"/>
  <c r="E288" i="1" s="1"/>
  <c r="G245" i="1"/>
  <c r="F245" i="1"/>
  <c r="F213" i="1"/>
  <c r="F229" i="1" s="1"/>
  <c r="J68" i="1" l="1"/>
  <c r="I68" i="1"/>
  <c r="H68" i="1"/>
  <c r="G68" i="1"/>
  <c r="F68" i="1"/>
  <c r="E85" i="1"/>
  <c r="I213" i="1" l="1"/>
  <c r="I229" i="1" s="1"/>
  <c r="H213" i="1"/>
  <c r="H229" i="1" s="1"/>
  <c r="G213" i="1"/>
  <c r="G229" i="1" s="1"/>
  <c r="E317" i="1" l="1"/>
  <c r="H317" i="1"/>
  <c r="J317" i="1"/>
  <c r="H287" i="1"/>
  <c r="H288" i="1" s="1"/>
  <c r="F258" i="1"/>
  <c r="F259" i="1" s="1"/>
  <c r="G258" i="1"/>
  <c r="G259" i="1" s="1"/>
  <c r="H258" i="1"/>
  <c r="H259" i="1" s="1"/>
  <c r="I258" i="1"/>
  <c r="I259" i="1" s="1"/>
  <c r="J258" i="1"/>
  <c r="F194" i="1" l="1"/>
  <c r="G194" i="1"/>
  <c r="H194" i="1"/>
  <c r="I194" i="1"/>
  <c r="J194" i="1"/>
  <c r="E198" i="1"/>
  <c r="F198" i="1"/>
  <c r="G198" i="1"/>
  <c r="H198" i="1"/>
  <c r="I198" i="1"/>
  <c r="J198" i="1"/>
  <c r="E186" i="1"/>
  <c r="F186" i="1"/>
  <c r="G186" i="1"/>
  <c r="H186" i="1"/>
  <c r="I186" i="1"/>
  <c r="J186" i="1"/>
  <c r="E184" i="1"/>
  <c r="F184" i="1"/>
  <c r="G184" i="1"/>
  <c r="H184" i="1"/>
  <c r="I184" i="1"/>
  <c r="J184" i="1"/>
  <c r="J199" i="1" l="1"/>
  <c r="F199" i="1"/>
  <c r="I199" i="1"/>
  <c r="E199" i="1"/>
  <c r="G199" i="1"/>
  <c r="H199" i="1"/>
  <c r="H157" i="1"/>
  <c r="H171" i="1" s="1"/>
  <c r="I157" i="1"/>
  <c r="I171" i="1" s="1"/>
  <c r="J157" i="1"/>
  <c r="J171" i="1" s="1"/>
  <c r="E114" i="1"/>
  <c r="J113" i="1"/>
  <c r="F85" i="1"/>
  <c r="G85" i="1"/>
  <c r="H85" i="1"/>
  <c r="I85" i="1"/>
  <c r="J85" i="1"/>
  <c r="J114" i="1" l="1"/>
  <c r="F114" i="1"/>
  <c r="I114" i="1"/>
  <c r="H114" i="1"/>
  <c r="G114" i="1"/>
</calcChain>
</file>

<file path=xl/sharedStrings.xml><?xml version="1.0" encoding="utf-8"?>
<sst xmlns="http://schemas.openxmlformats.org/spreadsheetml/2006/main" count="605" uniqueCount="258">
  <si>
    <t>Хлеб ржаной</t>
  </si>
  <si>
    <t>Наименование блюда</t>
  </si>
  <si>
    <t>Выход блюда</t>
  </si>
  <si>
    <t>Пищевые вещества</t>
  </si>
  <si>
    <t>Энергетическая ценность, ккал</t>
  </si>
  <si>
    <t>Витамин «С»</t>
  </si>
  <si>
    <t>Белки, г</t>
  </si>
  <si>
    <t>Жиры, г</t>
  </si>
  <si>
    <t>Углеводы, г</t>
  </si>
  <si>
    <t xml:space="preserve">ПЕРВАЯ НЕДЕЛЯ </t>
  </si>
  <si>
    <t>День первый</t>
  </si>
  <si>
    <t>Завтрак 1</t>
  </si>
  <si>
    <t>Суп молочный с макаронными изделиями</t>
  </si>
  <si>
    <t>Чай без сахара</t>
  </si>
  <si>
    <t>Итого</t>
  </si>
  <si>
    <t>Завтрак 2</t>
  </si>
  <si>
    <t>Сок фруктовый (овощной)</t>
  </si>
  <si>
    <t>Обед</t>
  </si>
  <si>
    <t>-</t>
  </si>
  <si>
    <t>Соус красный основной</t>
  </si>
  <si>
    <t>Хлеб пшеничный</t>
  </si>
  <si>
    <t>Чай с сахаром</t>
  </si>
  <si>
    <t xml:space="preserve"> </t>
  </si>
  <si>
    <t>Кофейный напиток с молоком</t>
  </si>
  <si>
    <t>Фрукты свежие</t>
  </si>
  <si>
    <t>Пюре розовое</t>
  </si>
  <si>
    <t>Итого за второй день:</t>
  </si>
  <si>
    <t>Прием пищи</t>
  </si>
  <si>
    <t>Сыр порционный</t>
  </si>
  <si>
    <t>Итого за третий день:</t>
  </si>
  <si>
    <t>Капуста тушеная</t>
  </si>
  <si>
    <t>Итого за четвёртый день</t>
  </si>
  <si>
    <t>Каша манная молочная жидкая с маслом сливочным</t>
  </si>
  <si>
    <t>Чай с молоком с сахаром</t>
  </si>
  <si>
    <t>Рис отварной</t>
  </si>
  <si>
    <t>Компот из сухофруктов с витамином С</t>
  </si>
  <si>
    <t>Рагу из овощей</t>
  </si>
  <si>
    <t>Итого за пятый день</t>
  </si>
  <si>
    <t>День  пятый</t>
  </si>
  <si>
    <t>Суп молочный с крупой гречневой</t>
  </si>
  <si>
    <t xml:space="preserve"> Итого</t>
  </si>
  <si>
    <t>Итого за первый день</t>
  </si>
  <si>
    <t>День второй</t>
  </si>
  <si>
    <t>Масло сливочное</t>
  </si>
  <si>
    <t>Оладьи из печени с морковью</t>
  </si>
  <si>
    <t>Суфле из рыбы</t>
  </si>
  <si>
    <t>День  третий</t>
  </si>
  <si>
    <t>Каша  молочная «Дружба» жидкая с маслом сливочным</t>
  </si>
  <si>
    <t>Какао с молоком</t>
  </si>
  <si>
    <t>День  четвертый</t>
  </si>
  <si>
    <t xml:space="preserve"> -</t>
  </si>
  <si>
    <t xml:space="preserve"> Суп с макаронными изделиями с курой</t>
  </si>
  <si>
    <t>Котлеты рыбные любительские</t>
  </si>
  <si>
    <t>Пирожки печеные сдобные из дрожжевого теста</t>
  </si>
  <si>
    <t>Итого  среднее за две недели</t>
  </si>
  <si>
    <t>№14-2010</t>
  </si>
  <si>
    <t>№96-2010</t>
  </si>
  <si>
    <t>Сб.рец.1994</t>
  </si>
  <si>
    <t>№63-2010</t>
  </si>
  <si>
    <t>№74-2010</t>
  </si>
  <si>
    <t>№ 91-2010 г</t>
  </si>
  <si>
    <t>Тефтели из мяса говядины</t>
  </si>
  <si>
    <t>Каша гречневая рассыпчатая</t>
  </si>
  <si>
    <t>Компот из сухофруктов с вит С</t>
  </si>
  <si>
    <t>ЗАВТРАК</t>
  </si>
  <si>
    <t>ЗАВТРАК 2</t>
  </si>
  <si>
    <t>ОБЕД</t>
  </si>
  <si>
    <t>День  первый</t>
  </si>
  <si>
    <t>№55 2010 г</t>
  </si>
  <si>
    <t>№ 84 - 2010</t>
  </si>
  <si>
    <t>№ рецептуры</t>
  </si>
  <si>
    <t>Приложение 12</t>
  </si>
  <si>
    <t>№ 99 – 2010</t>
  </si>
  <si>
    <t>№ 90 – 2010 г</t>
  </si>
  <si>
    <t>№ 32 - 2010</t>
  </si>
  <si>
    <t>№31- 2010</t>
  </si>
  <si>
    <t>№ 23 - 1997</t>
  </si>
  <si>
    <t>№ 83 - 2010</t>
  </si>
  <si>
    <t>№15 - 2010</t>
  </si>
  <si>
    <t>ТТК</t>
  </si>
  <si>
    <t>№ 78-2010 г</t>
  </si>
  <si>
    <t>№ 82-2010 г</t>
  </si>
  <si>
    <t>№92 - 2010</t>
  </si>
  <si>
    <t>№36-2010</t>
  </si>
  <si>
    <t>№ 11,19 - 2010 г</t>
  </si>
  <si>
    <t>№ 64 - 2010</t>
  </si>
  <si>
    <t>№ 4- 2010</t>
  </si>
  <si>
    <t>Сб. рец. 1994 г</t>
  </si>
  <si>
    <t>№ 7,19 - 2010</t>
  </si>
  <si>
    <t>№62-2010</t>
  </si>
  <si>
    <t>№75 - 2010</t>
  </si>
  <si>
    <t>№38 - 2010</t>
  </si>
  <si>
    <t>№ 20  -2010</t>
  </si>
  <si>
    <t>№ 44  - 2010</t>
  </si>
  <si>
    <t>№ 113 - 2010</t>
  </si>
  <si>
    <t>№ 34 - 2010</t>
  </si>
  <si>
    <t>Каша молочная из хлопьев "Геркулес» жидкая с маслом сливочным</t>
  </si>
  <si>
    <t>Картофельное пюре</t>
  </si>
  <si>
    <t>Компот из свежих плодов  с витамином «С»</t>
  </si>
  <si>
    <t>Каша пшенная молочная с маслом сливочным</t>
  </si>
  <si>
    <t>Булочка творожная</t>
  </si>
  <si>
    <t xml:space="preserve">Итого </t>
  </si>
  <si>
    <t>ИТОГО ЗА ТРЕТИЙ ДЕНЬ</t>
  </si>
  <si>
    <t>ИТОГО ЗА  ЧЕТВЕРТЫЙ ДЕНЬ:</t>
  </si>
  <si>
    <t>День четвертый</t>
  </si>
  <si>
    <t>Каша манная молочная с маслом сливочным</t>
  </si>
  <si>
    <t>ИТОГО</t>
  </si>
  <si>
    <t xml:space="preserve"> ЗАВТРАК 2</t>
  </si>
  <si>
    <t>Компот из сухофруктов с витамином «С»</t>
  </si>
  <si>
    <t>ИТОГО ЗА ПЯТЫЙ ДЕНЬ:</t>
  </si>
  <si>
    <t>День пятый</t>
  </si>
  <si>
    <t>Молоко кипяченое</t>
  </si>
  <si>
    <t>Голубцы любительские</t>
  </si>
  <si>
    <t>№33 - 2010</t>
  </si>
  <si>
    <t xml:space="preserve">День второй </t>
  </si>
  <si>
    <t xml:space="preserve">День третий </t>
  </si>
  <si>
    <t>№ 97 – 2010</t>
  </si>
  <si>
    <t>Суп картофельный с яйцом со сметаной</t>
  </si>
  <si>
    <t>Итого за второй день</t>
  </si>
  <si>
    <t>№34-2010</t>
  </si>
  <si>
    <t>№99- 2010</t>
  </si>
  <si>
    <t>% выполнения за 2 недели</t>
  </si>
  <si>
    <t>Итого среднее за 5 дней</t>
  </si>
  <si>
    <t>Чай  с  сахаром</t>
  </si>
  <si>
    <t>Шницель из говядины</t>
  </si>
  <si>
    <t xml:space="preserve"> Уплотненный Полдник</t>
  </si>
  <si>
    <t>Запеканка из творога</t>
  </si>
  <si>
    <t>Молоко сгущенное</t>
  </si>
  <si>
    <t>Щи</t>
  </si>
  <si>
    <t>Сметана в щи</t>
  </si>
  <si>
    <t>Котлеты из рыбы</t>
  </si>
  <si>
    <t>Компот из яблок с лимоном</t>
  </si>
  <si>
    <t xml:space="preserve">Омлет </t>
  </si>
  <si>
    <t>Батон йодированный</t>
  </si>
  <si>
    <t>Кисель из джема,повидла,протертых ягод</t>
  </si>
  <si>
    <t>Каша мол. ячневая с маслом сл.</t>
  </si>
  <si>
    <t>Масло сливочное поционное</t>
  </si>
  <si>
    <t>Какао с  молоком</t>
  </si>
  <si>
    <t>Кура в суп</t>
  </si>
  <si>
    <t>Ёжики" мясные</t>
  </si>
  <si>
    <t>Икра из моркови</t>
  </si>
  <si>
    <t>Рагу с мясом куры</t>
  </si>
  <si>
    <t>Кура в рагу</t>
  </si>
  <si>
    <t>Каша мол. геркулесовая с маслом сл.</t>
  </si>
  <si>
    <t>Кофейный н-к на молоке</t>
  </si>
  <si>
    <t>Сок</t>
  </si>
  <si>
    <t>Свекольник</t>
  </si>
  <si>
    <t>Сметана в свекольник</t>
  </si>
  <si>
    <t>Бефстроганов из куры</t>
  </si>
  <si>
    <t>Макаронные изд. отварные</t>
  </si>
  <si>
    <t>Суфле рыбное</t>
  </si>
  <si>
    <t>Пюре картофельное</t>
  </si>
  <si>
    <t xml:space="preserve">ПЕРВАЯ  НЕДЕЛЯ </t>
  </si>
  <si>
    <t>Каша мол.манная с маслом сл.</t>
  </si>
  <si>
    <t>Суп картофельный с рыбной консервой</t>
  </si>
  <si>
    <t>Сб.рецеп.2017г №18</t>
  </si>
  <si>
    <t>Фрукты</t>
  </si>
  <si>
    <t>Овощи (свежие,соленые)</t>
  </si>
  <si>
    <t>Кисломолочный напиток(снежок,йогурт)</t>
  </si>
  <si>
    <t>Пюре картофельно-морковное</t>
  </si>
  <si>
    <t>Мясо отварное говядины в щи</t>
  </si>
  <si>
    <t>Суп с макаронными изделиями  с курой</t>
  </si>
  <si>
    <t>Кондитерское изделие(пряник вафли,печенье)</t>
  </si>
  <si>
    <t>Мясо отварное говядины в свекольник</t>
  </si>
  <si>
    <t>Норма 100%</t>
  </si>
  <si>
    <t>Овощи (сежие,соленые)</t>
  </si>
  <si>
    <t>№82 сбор. рецеп.2010г.</t>
  </si>
  <si>
    <t>Биточки мясные</t>
  </si>
  <si>
    <t>№59 сбор. рецеп.2010г.</t>
  </si>
  <si>
    <t>№96 сбор.рецеп.2010г ТТК</t>
  </si>
  <si>
    <t>№399 сбор.рецеп.2011г</t>
  </si>
  <si>
    <t>№1 сб.рецеп.2011г.</t>
  </si>
  <si>
    <t>№51 сб.рецеп.1994г</t>
  </si>
  <si>
    <t>№79 сб.рецеп.2010г</t>
  </si>
  <si>
    <t>№90 сб.рецеп.2010г.ТТК</t>
  </si>
  <si>
    <t>№399 сб.рецеп.2011г</t>
  </si>
  <si>
    <t>№111 сб.рецеп.1994</t>
  </si>
  <si>
    <t xml:space="preserve">ВТОРАЯ НЕДЕЛЯ </t>
  </si>
  <si>
    <t>Мясо отварное говядины</t>
  </si>
  <si>
    <t>№10 сб.рецеп.2010</t>
  </si>
  <si>
    <t>Суфле творожное</t>
  </si>
  <si>
    <t>Кисель из повидла</t>
  </si>
  <si>
    <t>Печенье</t>
  </si>
  <si>
    <t>№627 сб.рец.1994,ТТК</t>
  </si>
  <si>
    <t>№67 сб. рец.2010</t>
  </si>
  <si>
    <t xml:space="preserve">Суп картофельный с горохом лущеным </t>
  </si>
  <si>
    <t>Суп крестьянский с крупой</t>
  </si>
  <si>
    <t>Сметана в суп</t>
  </si>
  <si>
    <t>№79сб.рец.2010г</t>
  </si>
  <si>
    <t>№400сб.рец.2004г</t>
  </si>
  <si>
    <t>№174 сб.рец.1997г</t>
  </si>
  <si>
    <t>Сдоба обыкновенная</t>
  </si>
  <si>
    <t>Жаркое по домашнему</t>
  </si>
  <si>
    <t>№106 сб.рец.1986г</t>
  </si>
  <si>
    <t>№394 сб.рец.1994г,ТТК</t>
  </si>
  <si>
    <t>№96 сб.рец.2010г ТТК</t>
  </si>
  <si>
    <t>Сыр порционно</t>
  </si>
  <si>
    <t>Куринный бульон с гренками</t>
  </si>
  <si>
    <t>Кура в бульон</t>
  </si>
  <si>
    <t>№49 сб.рец.2010</t>
  </si>
  <si>
    <t>№463 сб.рец.1994г</t>
  </si>
  <si>
    <t>№178 сб.рец.2003г,ТТК</t>
  </si>
  <si>
    <t>№258 СБ.РЕЦ.1994Г</t>
  </si>
  <si>
    <t>№103 сб.рец.2010г</t>
  </si>
  <si>
    <t>№43сб.рец.2010г</t>
  </si>
  <si>
    <t>Каша мол. рисоваяс маслом сл.</t>
  </si>
  <si>
    <t>масло сливочное порционно</t>
  </si>
  <si>
    <t>Рассольник ленинградский</t>
  </si>
  <si>
    <t>Мясные фрикадельки</t>
  </si>
  <si>
    <t>Котлета Мозаика</t>
  </si>
  <si>
    <t>Картофель тушеный</t>
  </si>
  <si>
    <t>Молоко сгущеное</t>
  </si>
  <si>
    <t xml:space="preserve">Фрукты свежие(банан,яблоко,груша) </t>
  </si>
  <si>
    <t>№46 сб.рец.2010г</t>
  </si>
  <si>
    <t>№216 сб.рец.2004г</t>
  </si>
  <si>
    <t>№455 сб.рец.2004,ТТК</t>
  </si>
  <si>
    <t>№129 сб.рец.1994г</t>
  </si>
  <si>
    <t>№357 сб.рец.1994г</t>
  </si>
  <si>
    <t>№762 сб.рец.1997г,ТТК</t>
  </si>
  <si>
    <t>№33сб.рец.2010г</t>
  </si>
  <si>
    <t>№23 сб.рец.1997г</t>
  </si>
  <si>
    <t>.5,05</t>
  </si>
  <si>
    <t>№630 сб.рец.1994г,ТТК</t>
  </si>
  <si>
    <t>Сметана в борщ</t>
  </si>
  <si>
    <t>Биточки рыбные по-домашнему</t>
  </si>
  <si>
    <t>сб.рец. ТТК</t>
  </si>
  <si>
    <t>№472сб.рец.1994г,ТТК</t>
  </si>
  <si>
    <t>Борщ с капустой и картофелем</t>
  </si>
  <si>
    <t>№6 сб.рец.2010г</t>
  </si>
  <si>
    <t>№644 сб.рец.1994г</t>
  </si>
  <si>
    <t xml:space="preserve"> Категория: Дети 3-7 лет</t>
  </si>
  <si>
    <t>180/2,5</t>
  </si>
  <si>
    <t>140/50</t>
  </si>
  <si>
    <t>.185</t>
  </si>
  <si>
    <t>50/40</t>
  </si>
  <si>
    <t>.660</t>
  </si>
  <si>
    <t>.1545</t>
  </si>
  <si>
    <t>185/10</t>
  </si>
  <si>
    <t>150/40</t>
  </si>
  <si>
    <t>70/70</t>
  </si>
  <si>
    <t>.3,01</t>
  </si>
  <si>
    <t>.397,5</t>
  </si>
  <si>
    <t>.1202,5</t>
  </si>
  <si>
    <t>.25,1</t>
  </si>
  <si>
    <t>СанПиН 2.3/2.4.3590-20</t>
  </si>
  <si>
    <t>.19,8</t>
  </si>
  <si>
    <t>Макароны запеченные с сыром</t>
  </si>
  <si>
    <t>№276 сб.рец.1994г</t>
  </si>
  <si>
    <t>.40,22</t>
  </si>
  <si>
    <t>СанПиН 2.3/2.4 3590-20</t>
  </si>
  <si>
    <t xml:space="preserve"> Утверждено Приказом №57 о.д. от 01.03.2023г.</t>
  </si>
  <si>
    <t>Заведующий МДОУ "Детский сад №3 Золотая рыбка"</t>
  </si>
  <si>
    <t>_____________________    Е.А.Курдюмова</t>
  </si>
  <si>
    <t>ОСНОВНОЕ</t>
  </si>
  <si>
    <t>ДЕСЯТИДНЕВНОЕ МЕНЮ</t>
  </si>
  <si>
    <t>ПРИГОТАВЛИВАЕМЫХ БЛЮД</t>
  </si>
  <si>
    <t>ДЛЯ ДЕТЕЙ С  12 - ЧАСОВЫМ   ПРЕБЫВАНИЕМ В ДОШКОЛЬНОЙ ОРГАНИЗАЦИИ</t>
  </si>
  <si>
    <t>ВОЗРАСТНАЯ КАТЕГОРИЯ 3-7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</si>
</sst>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0">
    <xf numFmtId="0" fontId="0" fillId="0" borderId="0" xfId="0"/>
    <xf numFmtId="0" fontId="0" fillId="0" borderId="0" xfId="0"/>
    <xf numFmtId="0" fontId="3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2" xfId="0" applyBorder="1"/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9" xfId="0" applyFont="1" applyBorder="1" applyAlignment="1">
      <alignment vertical="center" wrapText="1"/>
    </xf>
    <xf numFmtId="0" fontId="0" fillId="0" borderId="8" xfId="0" applyFont="1" applyBorder="1"/>
    <xf numFmtId="0" fontId="0" fillId="0" borderId="0" xfId="0" applyFont="1"/>
    <xf numFmtId="0" fontId="0" fillId="0" borderId="9" xfId="0" applyFont="1" applyBorder="1"/>
    <xf numFmtId="0" fontId="0" fillId="0" borderId="0" xfId="0" applyFont="1" applyBorder="1"/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0" fillId="0" borderId="0" xfId="0" applyFont="1"/>
    <xf numFmtId="0" fontId="0" fillId="0" borderId="7" xfId="0" applyBorder="1"/>
    <xf numFmtId="0" fontId="0" fillId="0" borderId="8" xfId="0" applyBorder="1"/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5" fillId="0" borderId="60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wrapText="1"/>
    </xf>
    <xf numFmtId="0" fontId="0" fillId="0" borderId="23" xfId="0" applyBorder="1"/>
    <xf numFmtId="0" fontId="9" fillId="0" borderId="37" xfId="0" applyFont="1" applyBorder="1" applyAlignment="1">
      <alignment vertical="center" wrapText="1"/>
    </xf>
    <xf numFmtId="0" fontId="0" fillId="0" borderId="0" xfId="0" applyBorder="1"/>
    <xf numFmtId="0" fontId="6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2" xfId="0" applyFont="1" applyBorder="1"/>
    <xf numFmtId="0" fontId="18" fillId="0" borderId="8" xfId="0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 wrapText="1"/>
    </xf>
    <xf numFmtId="0" fontId="15" fillId="0" borderId="36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29" xfId="0" applyFont="1" applyBorder="1"/>
    <xf numFmtId="0" fontId="10" fillId="0" borderId="23" xfId="0" applyFont="1" applyBorder="1"/>
    <xf numFmtId="0" fontId="10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/>
    </xf>
    <xf numFmtId="0" fontId="10" fillId="0" borderId="9" xfId="0" applyFont="1" applyBorder="1"/>
    <xf numFmtId="0" fontId="22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31" xfId="0" applyBorder="1"/>
    <xf numFmtId="0" fontId="7" fillId="0" borderId="4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1" fillId="0" borderId="45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10" fillId="0" borderId="45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5" fillId="0" borderId="3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8" xfId="0" applyFont="1" applyBorder="1"/>
    <xf numFmtId="0" fontId="9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top" wrapText="1"/>
    </xf>
    <xf numFmtId="0" fontId="4" fillId="0" borderId="13" xfId="0" applyFont="1" applyBorder="1"/>
    <xf numFmtId="0" fontId="4" fillId="0" borderId="15" xfId="0" applyFont="1" applyBorder="1" applyAlignment="1">
      <alignment horizontal="center" vertical="center" wrapText="1"/>
    </xf>
    <xf numFmtId="0" fontId="24" fillId="0" borderId="11" xfId="0" applyFont="1" applyBorder="1"/>
    <xf numFmtId="0" fontId="17" fillId="0" borderId="3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9" fontId="23" fillId="0" borderId="34" xfId="0" applyNumberFormat="1" applyFont="1" applyBorder="1" applyAlignment="1">
      <alignment horizontal="center" vertical="center" wrapText="1"/>
    </xf>
    <xf numFmtId="9" fontId="23" fillId="0" borderId="59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/>
    </xf>
    <xf numFmtId="0" fontId="12" fillId="0" borderId="23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43" xfId="0" applyFont="1" applyBorder="1" applyAlignment="1">
      <alignment vertical="center"/>
    </xf>
    <xf numFmtId="0" fontId="6" fillId="0" borderId="43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10" fillId="0" borderId="31" xfId="0" applyFont="1" applyBorder="1"/>
    <xf numFmtId="0" fontId="12" fillId="0" borderId="23" xfId="0" applyFont="1" applyBorder="1" applyAlignment="1">
      <alignment horizontal="center" wrapText="1"/>
    </xf>
    <xf numFmtId="0" fontId="6" fillId="0" borderId="17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wrapText="1"/>
    </xf>
    <xf numFmtId="0" fontId="19" fillId="0" borderId="57" xfId="0" applyFont="1" applyBorder="1"/>
    <xf numFmtId="0" fontId="19" fillId="0" borderId="0" xfId="0" applyFont="1" applyAlignment="1">
      <alignment vertical="center" wrapText="1"/>
    </xf>
    <xf numFmtId="0" fontId="22" fillId="0" borderId="7" xfId="0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0" fillId="0" borderId="62" xfId="0" applyBorder="1"/>
    <xf numFmtId="0" fontId="22" fillId="0" borderId="30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60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47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3" fillId="0" borderId="73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7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4" fontId="15" fillId="0" borderId="19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6" fillId="0" borderId="68" xfId="0" applyFont="1" applyBorder="1" applyAlignment="1">
      <alignment vertical="center" wrapText="1"/>
    </xf>
    <xf numFmtId="0" fontId="4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0" borderId="79" xfId="0" applyFont="1" applyBorder="1" applyAlignment="1">
      <alignment vertical="center" wrapText="1"/>
    </xf>
    <xf numFmtId="0" fontId="13" fillId="0" borderId="77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74" xfId="0" applyFont="1" applyFill="1" applyBorder="1" applyAlignment="1">
      <alignment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0" borderId="74" xfId="0" applyFont="1" applyBorder="1" applyAlignment="1">
      <alignment vertical="center" wrapText="1"/>
    </xf>
    <xf numFmtId="0" fontId="9" fillId="0" borderId="74" xfId="0" applyFont="1" applyBorder="1" applyAlignment="1">
      <alignment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2" fillId="0" borderId="47" xfId="0" applyFont="1" applyBorder="1" applyAlignment="1">
      <alignment vertical="center" wrapText="1"/>
    </xf>
    <xf numFmtId="0" fontId="9" fillId="0" borderId="74" xfId="0" applyFont="1" applyBorder="1" applyAlignment="1">
      <alignment horizontal="center" vertical="center" wrapText="1"/>
    </xf>
    <xf numFmtId="14" fontId="13" fillId="0" borderId="73" xfId="0" applyNumberFormat="1" applyFont="1" applyBorder="1" applyAlignment="1">
      <alignment horizontal="center" vertical="center" wrapText="1"/>
    </xf>
    <xf numFmtId="14" fontId="17" fillId="0" borderId="30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6" fillId="0" borderId="76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14" fillId="0" borderId="43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0" fillId="0" borderId="13" xfId="0" applyBorder="1"/>
    <xf numFmtId="0" fontId="18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vertical="center" wrapText="1"/>
    </xf>
    <xf numFmtId="0" fontId="6" fillId="0" borderId="84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84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9" fillId="0" borderId="4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72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4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/>
    </xf>
    <xf numFmtId="0" fontId="9" fillId="0" borderId="67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0" fillId="0" borderId="89" xfId="0" applyFont="1" applyBorder="1" applyAlignment="1">
      <alignment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wrapText="1"/>
    </xf>
    <xf numFmtId="0" fontId="0" fillId="0" borderId="11" xfId="0" applyFont="1" applyBorder="1"/>
    <xf numFmtId="0" fontId="0" fillId="0" borderId="23" xfId="0" applyFont="1" applyBorder="1"/>
    <xf numFmtId="0" fontId="9" fillId="0" borderId="37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9" fillId="0" borderId="32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78" xfId="0" applyFont="1" applyBorder="1" applyAlignment="1">
      <alignment vertical="center"/>
    </xf>
    <xf numFmtId="0" fontId="11" fillId="0" borderId="9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9" fontId="23" fillId="0" borderId="3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74" xfId="0" applyFont="1" applyBorder="1" applyAlignment="1">
      <alignment vertical="center" wrapText="1"/>
    </xf>
    <xf numFmtId="0" fontId="13" fillId="0" borderId="78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22" fillId="0" borderId="3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3" borderId="81" xfId="0" applyFont="1" applyFill="1" applyBorder="1" applyAlignment="1">
      <alignment vertical="center" wrapText="1"/>
    </xf>
    <xf numFmtId="0" fontId="10" fillId="3" borderId="82" xfId="0" applyFont="1" applyFill="1" applyBorder="1" applyAlignment="1">
      <alignment vertical="center" wrapText="1"/>
    </xf>
    <xf numFmtId="0" fontId="10" fillId="3" borderId="75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0" fillId="0" borderId="6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1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12" fillId="0" borderId="48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20" fillId="0" borderId="49" xfId="0" applyFont="1" applyBorder="1" applyAlignment="1">
      <alignment vertical="center" wrapText="1"/>
    </xf>
    <xf numFmtId="0" fontId="19" fillId="0" borderId="50" xfId="0" applyFont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19" fillId="0" borderId="56" xfId="0" applyFont="1" applyBorder="1" applyAlignment="1">
      <alignment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7" fillId="0" borderId="85" xfId="0" applyFont="1" applyBorder="1" applyAlignment="1">
      <alignment horizontal="center" vertical="top"/>
    </xf>
    <xf numFmtId="0" fontId="7" fillId="0" borderId="86" xfId="0" applyFont="1" applyBorder="1" applyAlignment="1">
      <alignment horizontal="center" vertical="top"/>
    </xf>
    <xf numFmtId="0" fontId="7" fillId="0" borderId="87" xfId="0" applyFont="1" applyBorder="1" applyAlignment="1">
      <alignment horizontal="center" vertical="top"/>
    </xf>
    <xf numFmtId="0" fontId="7" fillId="0" borderId="88" xfId="0" applyFont="1" applyBorder="1" applyAlignment="1">
      <alignment horizontal="center" vertical="top"/>
    </xf>
    <xf numFmtId="0" fontId="4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4" fillId="0" borderId="0" xfId="0" applyFont="1" applyBorder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0"/>
  <sheetViews>
    <sheetView tabSelected="1" view="pageBreakPreview" zoomScale="84" zoomScaleNormal="90" zoomScaleSheetLayoutView="84" workbookViewId="0">
      <selection activeCell="N12" sqref="N12"/>
    </sheetView>
  </sheetViews>
  <sheetFormatPr defaultRowHeight="15" x14ac:dyDescent="0.25"/>
  <cols>
    <col min="1" max="1" width="5.5703125" customWidth="1"/>
    <col min="2" max="2" width="16.28515625" customWidth="1"/>
    <col min="3" max="3" width="16.7109375" hidden="1" customWidth="1"/>
    <col min="4" max="4" width="38.7109375" customWidth="1"/>
    <col min="5" max="5" width="13.5703125" customWidth="1"/>
    <col min="6" max="6" width="12.7109375" customWidth="1"/>
    <col min="7" max="7" width="12.28515625" customWidth="1"/>
    <col min="8" max="8" width="14.85546875" customWidth="1"/>
    <col min="9" max="9" width="19.140625" customWidth="1"/>
    <col min="10" max="10" width="14.5703125" customWidth="1"/>
    <col min="11" max="11" width="24.28515625" customWidth="1"/>
  </cols>
  <sheetData>
    <row r="1" spans="1:11" s="1" customFormat="1" x14ac:dyDescent="0.25"/>
    <row r="2" spans="1:11" s="1" customFormat="1" ht="15.75" x14ac:dyDescent="0.25">
      <c r="B2" s="87"/>
      <c r="C2" s="87"/>
      <c r="D2" s="87"/>
      <c r="E2" s="87"/>
      <c r="F2" s="87"/>
      <c r="G2" s="87"/>
      <c r="H2" s="87"/>
      <c r="I2" s="87"/>
      <c r="J2" s="539"/>
      <c r="K2" s="539"/>
    </row>
    <row r="3" spans="1:11" s="1" customFormat="1" ht="15.75" x14ac:dyDescent="0.25">
      <c r="B3" s="87"/>
      <c r="C3" s="87"/>
      <c r="D3" s="87"/>
      <c r="E3" s="87"/>
      <c r="F3" s="87"/>
      <c r="G3" s="87"/>
      <c r="H3" s="87"/>
      <c r="I3" s="87"/>
      <c r="J3" s="539"/>
      <c r="K3" s="539"/>
    </row>
    <row r="4" spans="1:11" ht="21" x14ac:dyDescent="0.35">
      <c r="A4" s="1"/>
      <c r="B4" s="87"/>
      <c r="C4" s="87"/>
      <c r="D4" s="540"/>
      <c r="E4" s="540"/>
      <c r="F4" s="87"/>
      <c r="G4" s="87"/>
      <c r="H4" s="541"/>
      <c r="I4" s="542"/>
      <c r="J4" s="543" t="s">
        <v>249</v>
      </c>
      <c r="K4" s="543"/>
    </row>
    <row r="5" spans="1:11" ht="16.149999999999999" customHeight="1" x14ac:dyDescent="0.25">
      <c r="A5" s="1"/>
      <c r="B5" s="87"/>
      <c r="C5" s="87"/>
      <c r="D5" s="87"/>
      <c r="E5" s="87"/>
      <c r="F5" s="87"/>
      <c r="G5" s="87"/>
      <c r="H5" s="543" t="s">
        <v>250</v>
      </c>
      <c r="I5" s="543"/>
      <c r="J5" s="543"/>
      <c r="K5" s="543"/>
    </row>
    <row r="6" spans="1:11" s="1" customFormat="1" ht="16.149999999999999" customHeight="1" x14ac:dyDescent="0.25">
      <c r="B6" s="527"/>
      <c r="C6" s="522"/>
      <c r="D6" s="522"/>
      <c r="E6" s="527"/>
      <c r="F6" s="527"/>
      <c r="G6" s="544" t="s">
        <v>251</v>
      </c>
      <c r="H6" s="544"/>
      <c r="I6" s="544"/>
      <c r="J6" s="544"/>
      <c r="K6" s="544"/>
    </row>
    <row r="7" spans="1:11" ht="18" customHeight="1" x14ac:dyDescent="0.3">
      <c r="A7" s="1"/>
      <c r="B7" s="527"/>
      <c r="C7" s="522"/>
      <c r="D7" s="522"/>
      <c r="E7" s="527"/>
      <c r="F7" s="518"/>
      <c r="G7" s="518"/>
      <c r="H7" s="545"/>
      <c r="I7" s="546" t="s">
        <v>252</v>
      </c>
      <c r="J7" s="546"/>
      <c r="K7" s="546"/>
    </row>
    <row r="8" spans="1:11" ht="19.899999999999999" customHeight="1" x14ac:dyDescent="0.25">
      <c r="A8" s="1"/>
      <c r="B8" s="519"/>
      <c r="C8" s="519"/>
      <c r="D8" s="519"/>
      <c r="E8" s="519"/>
      <c r="F8" s="519"/>
      <c r="G8" s="519"/>
      <c r="H8" s="519"/>
      <c r="I8" s="519"/>
      <c r="J8" s="519"/>
      <c r="K8" s="87"/>
    </row>
    <row r="9" spans="1:11" ht="26.45" customHeight="1" x14ac:dyDescent="0.25">
      <c r="A9" s="1"/>
      <c r="B9" s="520"/>
      <c r="C9" s="520"/>
      <c r="D9" s="520"/>
      <c r="E9" s="520"/>
      <c r="F9" s="520"/>
      <c r="G9" s="520"/>
      <c r="H9" s="520"/>
      <c r="I9" s="520"/>
      <c r="J9" s="520"/>
      <c r="K9" s="87"/>
    </row>
    <row r="10" spans="1:11" ht="19.149999999999999" customHeight="1" x14ac:dyDescent="0.25">
      <c r="A10" s="1"/>
      <c r="B10" s="538"/>
      <c r="C10" s="521"/>
      <c r="D10" s="522"/>
      <c r="E10" s="523"/>
      <c r="F10" s="523"/>
      <c r="G10" s="523"/>
      <c r="H10" s="523"/>
      <c r="I10" s="523"/>
      <c r="J10" s="523"/>
      <c r="K10" s="523"/>
    </row>
    <row r="11" spans="1:11" ht="15.75" x14ac:dyDescent="0.25">
      <c r="A11" s="1"/>
      <c r="B11" s="538"/>
      <c r="C11" s="521"/>
      <c r="D11" s="522"/>
      <c r="E11" s="523"/>
      <c r="F11" s="523"/>
      <c r="G11" s="523"/>
      <c r="H11" s="523"/>
      <c r="I11" s="523"/>
      <c r="J11" s="523"/>
      <c r="K11" s="523"/>
    </row>
    <row r="12" spans="1:11" ht="34.9" customHeight="1" x14ac:dyDescent="0.25">
      <c r="A12" s="1"/>
      <c r="B12" s="538"/>
      <c r="C12" s="521"/>
      <c r="D12" s="525"/>
      <c r="E12" s="523"/>
      <c r="F12" s="524"/>
      <c r="G12" s="524"/>
      <c r="H12" s="524"/>
      <c r="I12" s="524"/>
      <c r="J12" s="524"/>
      <c r="K12" s="524"/>
    </row>
    <row r="13" spans="1:11" ht="18.600000000000001" customHeight="1" x14ac:dyDescent="0.25">
      <c r="A13" s="1"/>
      <c r="B13" s="526"/>
      <c r="C13" s="527"/>
      <c r="D13" s="528"/>
      <c r="E13" s="529"/>
      <c r="F13" s="529"/>
      <c r="G13" s="529"/>
      <c r="H13" s="529"/>
      <c r="I13" s="529"/>
      <c r="J13" s="529"/>
      <c r="K13" s="529"/>
    </row>
    <row r="14" spans="1:11" ht="26.25" customHeight="1" x14ac:dyDescent="0.25">
      <c r="A14" s="1"/>
      <c r="B14" s="530"/>
      <c r="C14" s="527"/>
      <c r="D14" s="522"/>
      <c r="E14" s="547" t="s">
        <v>253</v>
      </c>
      <c r="F14" s="548"/>
      <c r="G14" s="548"/>
      <c r="H14" s="548"/>
      <c r="I14" s="531"/>
      <c r="J14" s="531"/>
      <c r="K14" s="531"/>
    </row>
    <row r="15" spans="1:11" ht="15.75" customHeight="1" x14ac:dyDescent="0.25">
      <c r="A15" s="1"/>
      <c r="B15" s="526"/>
      <c r="C15" s="527"/>
      <c r="D15" s="528"/>
      <c r="E15" s="547" t="s">
        <v>254</v>
      </c>
      <c r="F15" s="547"/>
      <c r="G15" s="547"/>
      <c r="H15" s="547"/>
      <c r="I15" s="529"/>
      <c r="J15" s="529"/>
      <c r="K15" s="531"/>
    </row>
    <row r="16" spans="1:11" ht="33" customHeight="1" x14ac:dyDescent="0.25">
      <c r="A16" s="1"/>
      <c r="B16" s="538"/>
      <c r="C16" s="521"/>
      <c r="D16" s="527"/>
      <c r="E16" s="547"/>
      <c r="F16" s="547"/>
      <c r="G16" s="547"/>
      <c r="H16" s="547"/>
      <c r="I16" s="532"/>
      <c r="J16" s="532"/>
      <c r="K16" s="533"/>
    </row>
    <row r="17" spans="1:11" ht="21" customHeight="1" x14ac:dyDescent="0.25">
      <c r="A17" s="1"/>
      <c r="B17" s="538"/>
      <c r="C17" s="521"/>
      <c r="D17" s="527"/>
      <c r="E17" s="534"/>
      <c r="F17" s="534"/>
      <c r="G17" s="534"/>
      <c r="H17" s="534"/>
      <c r="I17" s="534"/>
      <c r="J17" s="534"/>
      <c r="K17" s="534"/>
    </row>
    <row r="18" spans="1:11" ht="24" customHeight="1" x14ac:dyDescent="0.25">
      <c r="A18" s="1"/>
      <c r="B18" s="538"/>
      <c r="C18" s="521"/>
      <c r="D18" s="527"/>
      <c r="E18" s="549" t="s">
        <v>255</v>
      </c>
      <c r="F18" s="517"/>
      <c r="G18" s="517"/>
      <c r="H18" s="517"/>
      <c r="I18" s="532"/>
      <c r="J18" s="532"/>
      <c r="K18" s="532"/>
    </row>
    <row r="19" spans="1:11" ht="21" customHeight="1" x14ac:dyDescent="0.25">
      <c r="A19" s="1"/>
      <c r="B19" s="538"/>
      <c r="C19" s="521"/>
      <c r="D19" s="549" t="s">
        <v>256</v>
      </c>
      <c r="E19" s="549"/>
      <c r="F19" s="549"/>
      <c r="G19" s="549"/>
      <c r="H19" s="549"/>
      <c r="I19" s="549"/>
      <c r="J19" s="549"/>
      <c r="K19" s="534"/>
    </row>
    <row r="20" spans="1:11" ht="20.45" customHeight="1" x14ac:dyDescent="0.25">
      <c r="A20" s="1"/>
      <c r="B20" s="538"/>
      <c r="C20" s="521"/>
      <c r="D20" s="527"/>
      <c r="E20" s="532"/>
      <c r="F20" s="532"/>
      <c r="G20" s="532"/>
      <c r="H20" s="532"/>
      <c r="I20" s="532"/>
      <c r="J20" s="532"/>
      <c r="K20" s="534"/>
    </row>
    <row r="21" spans="1:11" s="1" customFormat="1" ht="20.45" customHeight="1" x14ac:dyDescent="0.25">
      <c r="B21" s="526"/>
      <c r="C21" s="527"/>
      <c r="D21" s="527"/>
      <c r="E21" s="530"/>
      <c r="F21" s="530"/>
      <c r="G21" s="530"/>
      <c r="H21" s="530"/>
      <c r="I21" s="530"/>
      <c r="J21" s="530"/>
      <c r="K21" s="534"/>
    </row>
    <row r="22" spans="1:11" s="1" customFormat="1" ht="20.45" customHeight="1" x14ac:dyDescent="0.25">
      <c r="B22" s="538"/>
      <c r="C22" s="521"/>
      <c r="D22" s="522"/>
      <c r="E22" s="523"/>
      <c r="F22" s="523"/>
      <c r="G22" s="523"/>
      <c r="H22" s="523"/>
      <c r="I22" s="523"/>
      <c r="J22" s="523"/>
      <c r="K22" s="523"/>
    </row>
    <row r="23" spans="1:11" ht="23.45" customHeight="1" x14ac:dyDescent="0.25">
      <c r="A23" s="1"/>
      <c r="B23" s="538"/>
      <c r="C23" s="521"/>
      <c r="D23" s="549" t="s">
        <v>257</v>
      </c>
      <c r="E23" s="549"/>
      <c r="F23" s="549"/>
      <c r="G23" s="549"/>
      <c r="H23" s="549"/>
      <c r="I23" s="549"/>
      <c r="J23" s="549"/>
      <c r="K23" s="523"/>
    </row>
    <row r="24" spans="1:11" ht="22.15" customHeight="1" x14ac:dyDescent="0.25">
      <c r="A24" s="1"/>
      <c r="B24" s="538"/>
      <c r="C24" s="521"/>
      <c r="D24" s="522"/>
      <c r="E24" s="523"/>
      <c r="F24" s="523"/>
      <c r="G24" s="523"/>
      <c r="H24" s="523"/>
      <c r="I24" s="523"/>
      <c r="J24" s="523"/>
      <c r="K24" s="523"/>
    </row>
    <row r="25" spans="1:11" ht="25.9" customHeight="1" x14ac:dyDescent="0.25">
      <c r="A25" s="1"/>
      <c r="B25" s="538"/>
      <c r="C25" s="521"/>
      <c r="D25" s="522"/>
      <c r="E25" s="523"/>
      <c r="F25" s="523"/>
      <c r="G25" s="523"/>
      <c r="H25" s="523"/>
      <c r="I25" s="523"/>
      <c r="J25" s="523"/>
      <c r="K25" s="523"/>
    </row>
    <row r="26" spans="1:11" ht="15.75" x14ac:dyDescent="0.25">
      <c r="A26" s="1"/>
      <c r="B26" s="526"/>
      <c r="C26" s="527"/>
      <c r="D26" s="535"/>
      <c r="E26" s="529"/>
      <c r="F26" s="529"/>
      <c r="G26" s="529"/>
      <c r="H26" s="529"/>
      <c r="I26" s="529"/>
      <c r="J26" s="529"/>
      <c r="K26" s="532"/>
    </row>
    <row r="27" spans="1:11" ht="18.75" x14ac:dyDescent="0.25">
      <c r="A27" s="1"/>
      <c r="B27" s="536"/>
      <c r="C27" s="536"/>
      <c r="D27" s="536"/>
      <c r="E27" s="537"/>
      <c r="F27" s="537"/>
      <c r="G27" s="537"/>
      <c r="H27" s="537"/>
      <c r="I27" s="537"/>
      <c r="J27" s="537"/>
      <c r="K27" s="531"/>
    </row>
    <row r="28" spans="1:11" s="1" customFormat="1" x14ac:dyDescent="0.25"/>
    <row r="29" spans="1:11" s="1" customFormat="1" ht="15.75" x14ac:dyDescent="0.25">
      <c r="J29" s="414" t="s">
        <v>244</v>
      </c>
      <c r="K29" s="415"/>
    </row>
    <row r="30" spans="1:11" s="1" customFormat="1" ht="15.75" x14ac:dyDescent="0.25">
      <c r="D30" s="393" t="s">
        <v>230</v>
      </c>
      <c r="E30" s="394"/>
      <c r="J30" s="415" t="s">
        <v>71</v>
      </c>
      <c r="K30" s="415"/>
    </row>
    <row r="31" spans="1:11" s="1" customFormat="1" ht="15.75" thickBot="1" x14ac:dyDescent="0.3"/>
    <row r="32" spans="1:11" s="1" customFormat="1" ht="16.5" thickBot="1" x14ac:dyDescent="0.3">
      <c r="B32" s="395" t="s">
        <v>27</v>
      </c>
      <c r="C32" s="389" t="s">
        <v>1</v>
      </c>
      <c r="D32" s="390"/>
      <c r="E32" s="395" t="s">
        <v>2</v>
      </c>
      <c r="F32" s="397" t="s">
        <v>3</v>
      </c>
      <c r="G32" s="398"/>
      <c r="H32" s="399"/>
      <c r="I32" s="395" t="s">
        <v>4</v>
      </c>
      <c r="J32" s="395" t="s">
        <v>5</v>
      </c>
      <c r="K32" s="65" t="s">
        <v>70</v>
      </c>
    </row>
    <row r="33" spans="2:11" s="1" customFormat="1" ht="16.149999999999999" customHeight="1" thickBot="1" x14ac:dyDescent="0.3">
      <c r="B33" s="447"/>
      <c r="C33" s="391"/>
      <c r="D33" s="392"/>
      <c r="E33" s="396"/>
      <c r="F33" s="20" t="s">
        <v>6</v>
      </c>
      <c r="G33" s="20" t="s">
        <v>7</v>
      </c>
      <c r="H33" s="20" t="s">
        <v>8</v>
      </c>
      <c r="I33" s="396"/>
      <c r="J33" s="396"/>
      <c r="K33" s="57"/>
    </row>
    <row r="34" spans="2:11" s="1" customFormat="1" ht="16.149999999999999" customHeight="1" thickBot="1" x14ac:dyDescent="0.3">
      <c r="B34" s="400" t="s">
        <v>9</v>
      </c>
      <c r="C34" s="401"/>
      <c r="D34" s="401"/>
      <c r="E34" s="401"/>
      <c r="F34" s="401"/>
      <c r="G34" s="401"/>
      <c r="H34" s="401"/>
      <c r="I34" s="401"/>
      <c r="J34" s="402"/>
      <c r="K34" s="58"/>
    </row>
    <row r="35" spans="2:11" s="1" customFormat="1" ht="18" customHeight="1" thickBot="1" x14ac:dyDescent="0.3">
      <c r="B35" s="405" t="s">
        <v>10</v>
      </c>
      <c r="C35" s="406"/>
      <c r="D35" s="406"/>
      <c r="E35" s="406"/>
      <c r="F35" s="406"/>
      <c r="G35" s="406"/>
      <c r="H35" s="406"/>
      <c r="I35" s="406"/>
      <c r="J35" s="407"/>
      <c r="K35" s="58"/>
    </row>
    <row r="36" spans="2:11" s="1" customFormat="1" ht="19.899999999999999" customHeight="1" x14ac:dyDescent="0.25">
      <c r="B36" s="455" t="s">
        <v>11</v>
      </c>
      <c r="C36" s="4"/>
      <c r="D36" s="33" t="s">
        <v>39</v>
      </c>
      <c r="E36" s="34">
        <v>190</v>
      </c>
      <c r="F36" s="22">
        <v>4.5999999999999996</v>
      </c>
      <c r="G36" s="22">
        <v>4.0999999999999996</v>
      </c>
      <c r="H36" s="22">
        <v>14</v>
      </c>
      <c r="I36" s="22">
        <v>218</v>
      </c>
      <c r="J36" s="22">
        <v>0.7</v>
      </c>
      <c r="K36" s="68" t="s">
        <v>78</v>
      </c>
    </row>
    <row r="37" spans="2:11" s="1" customFormat="1" ht="26.45" customHeight="1" thickBot="1" x14ac:dyDescent="0.3">
      <c r="B37" s="456"/>
      <c r="C37" s="4"/>
      <c r="D37" s="112" t="s">
        <v>162</v>
      </c>
      <c r="E37" s="17">
        <v>15</v>
      </c>
      <c r="F37" s="10">
        <v>0.9</v>
      </c>
      <c r="G37" s="10">
        <v>2.2999999999999998</v>
      </c>
      <c r="H37" s="10">
        <v>10.199999999999999</v>
      </c>
      <c r="I37" s="10">
        <v>71</v>
      </c>
      <c r="J37" s="10">
        <v>0</v>
      </c>
      <c r="K37" s="63" t="s">
        <v>22</v>
      </c>
    </row>
    <row r="38" spans="2:11" s="1" customFormat="1" ht="19.149999999999999" customHeight="1" thickBot="1" x14ac:dyDescent="0.3">
      <c r="B38" s="456"/>
      <c r="C38" s="4"/>
      <c r="D38" s="208" t="s">
        <v>123</v>
      </c>
      <c r="E38" s="155">
        <v>180</v>
      </c>
      <c r="F38" s="156">
        <v>0</v>
      </c>
      <c r="G38" s="156">
        <v>0</v>
      </c>
      <c r="H38" s="156">
        <v>8</v>
      </c>
      <c r="I38" s="156">
        <v>32</v>
      </c>
      <c r="J38" s="156">
        <v>0</v>
      </c>
      <c r="K38" s="157" t="s">
        <v>56</v>
      </c>
    </row>
    <row r="39" spans="2:11" s="1" customFormat="1" ht="16.5" thickBot="1" x14ac:dyDescent="0.3">
      <c r="B39" s="2" t="s">
        <v>14</v>
      </c>
      <c r="C39" s="158"/>
      <c r="D39" s="96"/>
      <c r="E39" s="79">
        <f>E38+E37+E36</f>
        <v>385</v>
      </c>
      <c r="F39" s="79">
        <f>F38+F37+F36</f>
        <v>5.5</v>
      </c>
      <c r="G39" s="79">
        <f>G38+G37+G36</f>
        <v>6.3999999999999995</v>
      </c>
      <c r="H39" s="79">
        <f>H38+H37+H36</f>
        <v>32.200000000000003</v>
      </c>
      <c r="I39" s="79">
        <f>I38+I37+I36</f>
        <v>321</v>
      </c>
      <c r="J39" s="80">
        <f>J36+J37+J38</f>
        <v>0.7</v>
      </c>
      <c r="K39" s="159"/>
    </row>
    <row r="40" spans="2:11" s="1" customFormat="1" ht="34.9" customHeight="1" thickTop="1" thickBot="1" x14ac:dyDescent="0.3">
      <c r="B40" s="388" t="s">
        <v>15</v>
      </c>
      <c r="C40" s="3"/>
      <c r="D40" s="112" t="s">
        <v>16</v>
      </c>
      <c r="E40" s="269">
        <v>80</v>
      </c>
      <c r="F40" s="270">
        <v>0</v>
      </c>
      <c r="G40" s="270">
        <v>0</v>
      </c>
      <c r="H40" s="270">
        <v>8.32</v>
      </c>
      <c r="I40" s="270">
        <v>37.299999999999997</v>
      </c>
      <c r="J40" s="270">
        <v>2</v>
      </c>
      <c r="K40" s="258" t="s">
        <v>170</v>
      </c>
    </row>
    <row r="41" spans="2:11" s="1" customFormat="1" ht="18.600000000000001" customHeight="1" thickBot="1" x14ac:dyDescent="0.3">
      <c r="B41" s="114" t="s">
        <v>40</v>
      </c>
      <c r="C41" s="3"/>
      <c r="D41" s="6"/>
      <c r="E41" s="142">
        <f t="shared" ref="E41:J41" si="0">E40</f>
        <v>80</v>
      </c>
      <c r="F41" s="142">
        <f t="shared" si="0"/>
        <v>0</v>
      </c>
      <c r="G41" s="142">
        <f t="shared" si="0"/>
        <v>0</v>
      </c>
      <c r="H41" s="142">
        <f t="shared" si="0"/>
        <v>8.32</v>
      </c>
      <c r="I41" s="142">
        <f t="shared" si="0"/>
        <v>37.299999999999997</v>
      </c>
      <c r="J41" s="13">
        <f t="shared" si="0"/>
        <v>2</v>
      </c>
      <c r="K41" s="59" t="s">
        <v>22</v>
      </c>
    </row>
    <row r="42" spans="2:11" s="1" customFormat="1" ht="31.5" x14ac:dyDescent="0.25">
      <c r="B42" s="408" t="s">
        <v>17</v>
      </c>
      <c r="C42" s="4"/>
      <c r="D42" s="9" t="s">
        <v>154</v>
      </c>
      <c r="E42" s="210">
        <v>200</v>
      </c>
      <c r="F42" s="209">
        <v>0.5</v>
      </c>
      <c r="G42" s="209">
        <v>6</v>
      </c>
      <c r="H42" s="209">
        <v>10</v>
      </c>
      <c r="I42" s="209">
        <v>127</v>
      </c>
      <c r="J42" s="209">
        <v>7.5</v>
      </c>
      <c r="K42" s="151" t="s">
        <v>155</v>
      </c>
    </row>
    <row r="43" spans="2:11" s="1" customFormat="1" ht="15.75" x14ac:dyDescent="0.25">
      <c r="B43" s="409"/>
      <c r="C43" s="4"/>
      <c r="D43" s="7" t="s">
        <v>124</v>
      </c>
      <c r="E43" s="14">
        <v>70</v>
      </c>
      <c r="F43" s="15">
        <v>7.9</v>
      </c>
      <c r="G43" s="15">
        <v>7.1</v>
      </c>
      <c r="H43" s="15">
        <v>10.52</v>
      </c>
      <c r="I43" s="15">
        <v>143</v>
      </c>
      <c r="J43" s="64">
        <v>0.7</v>
      </c>
      <c r="K43" s="152" t="s">
        <v>68</v>
      </c>
    </row>
    <row r="44" spans="2:11" s="1" customFormat="1" ht="15.75" x14ac:dyDescent="0.25">
      <c r="B44" s="409"/>
      <c r="C44" s="4"/>
      <c r="D44" s="7" t="s">
        <v>36</v>
      </c>
      <c r="E44" s="361">
        <v>150</v>
      </c>
      <c r="F44" s="385">
        <v>3.7</v>
      </c>
      <c r="G44" s="385">
        <v>1.5</v>
      </c>
      <c r="H44" s="385">
        <v>14.8</v>
      </c>
      <c r="I44" s="385">
        <v>129</v>
      </c>
      <c r="J44" s="385">
        <v>17</v>
      </c>
      <c r="K44" s="110" t="s">
        <v>79</v>
      </c>
    </row>
    <row r="45" spans="2:11" s="1" customFormat="1" ht="21" customHeight="1" x14ac:dyDescent="0.25">
      <c r="B45" s="409"/>
      <c r="C45" s="4"/>
      <c r="D45" s="16" t="s">
        <v>35</v>
      </c>
      <c r="E45" s="14">
        <v>180</v>
      </c>
      <c r="F45" s="15">
        <v>0</v>
      </c>
      <c r="G45" s="15">
        <v>0</v>
      </c>
      <c r="H45" s="15">
        <v>14</v>
      </c>
      <c r="I45" s="15">
        <v>59</v>
      </c>
      <c r="J45" s="15">
        <v>7.0000000000000007E-2</v>
      </c>
      <c r="K45" s="148" t="s">
        <v>80</v>
      </c>
    </row>
    <row r="46" spans="2:11" s="1" customFormat="1" ht="24" customHeight="1" thickBot="1" x14ac:dyDescent="0.3">
      <c r="B46" s="410"/>
      <c r="C46" s="4"/>
      <c r="D46" s="212" t="s">
        <v>0</v>
      </c>
      <c r="E46" s="360">
        <v>40</v>
      </c>
      <c r="F46" s="213">
        <v>0.9</v>
      </c>
      <c r="G46" s="213">
        <v>0.3</v>
      </c>
      <c r="H46" s="213">
        <v>11</v>
      </c>
      <c r="I46" s="213">
        <v>57</v>
      </c>
      <c r="J46" s="21">
        <v>0</v>
      </c>
      <c r="K46" s="153" t="s">
        <v>81</v>
      </c>
    </row>
    <row r="47" spans="2:11" s="1" customFormat="1" ht="21" customHeight="1" thickTop="1" thickBot="1" x14ac:dyDescent="0.3">
      <c r="B47" s="114" t="s">
        <v>14</v>
      </c>
      <c r="C47" s="3"/>
      <c r="D47" s="215"/>
      <c r="E47" s="216">
        <f>E46+E45+E44+E42</f>
        <v>570</v>
      </c>
      <c r="F47" s="216">
        <f>F46+F45+F44+F43+F42</f>
        <v>13</v>
      </c>
      <c r="G47" s="216">
        <f>G46+G45+G44+G43+G42</f>
        <v>14.9</v>
      </c>
      <c r="H47" s="216">
        <f>H46+H45+H44+H43+H42</f>
        <v>60.319999999999993</v>
      </c>
      <c r="I47" s="216">
        <f>I46+I45+I44+I43+I42</f>
        <v>515</v>
      </c>
      <c r="J47" s="119">
        <f>SUM(J42:J46)</f>
        <v>25.27</v>
      </c>
      <c r="K47" s="60" t="s">
        <v>60</v>
      </c>
    </row>
    <row r="48" spans="2:11" s="1" customFormat="1" ht="20.45" customHeight="1" thickBot="1" x14ac:dyDescent="0.3">
      <c r="B48" s="408" t="s">
        <v>125</v>
      </c>
      <c r="C48" s="4"/>
      <c r="D48" s="214" t="s">
        <v>126</v>
      </c>
      <c r="E48" s="53">
        <v>120</v>
      </c>
      <c r="F48" s="54">
        <v>20</v>
      </c>
      <c r="G48" s="54">
        <v>13</v>
      </c>
      <c r="H48" s="54">
        <v>19</v>
      </c>
      <c r="I48" s="54">
        <v>288</v>
      </c>
      <c r="J48" s="22">
        <v>0.3</v>
      </c>
      <c r="K48" s="71" t="s">
        <v>57</v>
      </c>
    </row>
    <row r="49" spans="2:11" s="1" customFormat="1" ht="20.45" customHeight="1" thickBot="1" x14ac:dyDescent="0.3">
      <c r="B49" s="409"/>
      <c r="C49" s="4"/>
      <c r="D49" s="207" t="s">
        <v>127</v>
      </c>
      <c r="E49" s="362">
        <v>15</v>
      </c>
      <c r="F49" s="363">
        <v>1</v>
      </c>
      <c r="G49" s="363">
        <v>1.3</v>
      </c>
      <c r="H49" s="363">
        <v>8.1999999999999993</v>
      </c>
      <c r="I49" s="363">
        <v>49</v>
      </c>
      <c r="J49" s="363"/>
      <c r="K49" s="211"/>
    </row>
    <row r="50" spans="2:11" s="1" customFormat="1" ht="20.45" customHeight="1" thickBot="1" x14ac:dyDescent="0.3">
      <c r="B50" s="409"/>
      <c r="C50" s="4"/>
      <c r="D50" s="35" t="s">
        <v>156</v>
      </c>
      <c r="E50" s="36">
        <v>130</v>
      </c>
      <c r="F50" s="27">
        <v>0.5</v>
      </c>
      <c r="G50" s="27">
        <v>0.5</v>
      </c>
      <c r="H50" s="27">
        <v>13</v>
      </c>
      <c r="I50" s="27">
        <v>61</v>
      </c>
      <c r="J50" s="24"/>
      <c r="K50" s="211"/>
    </row>
    <row r="51" spans="2:11" s="1" customFormat="1" ht="23.45" customHeight="1" thickBot="1" x14ac:dyDescent="0.3">
      <c r="B51" s="409"/>
      <c r="C51" s="4"/>
      <c r="D51" s="37" t="s">
        <v>134</v>
      </c>
      <c r="E51" s="43">
        <v>180</v>
      </c>
      <c r="F51" s="26">
        <v>0</v>
      </c>
      <c r="G51" s="26">
        <v>0</v>
      </c>
      <c r="H51" s="26">
        <v>19</v>
      </c>
      <c r="I51" s="26">
        <v>93</v>
      </c>
      <c r="J51" s="26">
        <v>0.19</v>
      </c>
      <c r="K51" s="211" t="s">
        <v>82</v>
      </c>
    </row>
    <row r="52" spans="2:11" s="1" customFormat="1" ht="22.15" customHeight="1" thickBot="1" x14ac:dyDescent="0.3">
      <c r="B52" s="2" t="s">
        <v>14</v>
      </c>
      <c r="C52" s="42"/>
      <c r="D52" s="154"/>
      <c r="E52" s="79">
        <f t="shared" ref="E52:J52" si="1">SUM(E48:E51)</f>
        <v>445</v>
      </c>
      <c r="F52" s="80">
        <f t="shared" si="1"/>
        <v>21.5</v>
      </c>
      <c r="G52" s="80">
        <f t="shared" si="1"/>
        <v>14.8</v>
      </c>
      <c r="H52" s="80">
        <f t="shared" si="1"/>
        <v>59.2</v>
      </c>
      <c r="I52" s="80">
        <f t="shared" si="1"/>
        <v>491</v>
      </c>
      <c r="J52" s="80">
        <f t="shared" si="1"/>
        <v>0.49</v>
      </c>
      <c r="K52" s="38"/>
    </row>
    <row r="53" spans="2:11" s="1" customFormat="1" ht="25.9" customHeight="1" thickBot="1" x14ac:dyDescent="0.3">
      <c r="B53" s="465" t="s">
        <v>41</v>
      </c>
      <c r="C53" s="466"/>
      <c r="D53" s="467"/>
      <c r="E53" s="386">
        <f>E39+E41+E47+E52</f>
        <v>1480</v>
      </c>
      <c r="F53" s="160">
        <f t="shared" ref="F53:J53" si="2">F39+F41+F47+F52</f>
        <v>40</v>
      </c>
      <c r="G53" s="387">
        <f t="shared" si="2"/>
        <v>36.1</v>
      </c>
      <c r="H53" s="160">
        <f t="shared" si="2"/>
        <v>160.04000000000002</v>
      </c>
      <c r="I53" s="160">
        <f t="shared" si="2"/>
        <v>1364.3</v>
      </c>
      <c r="J53" s="161">
        <f t="shared" si="2"/>
        <v>28.459999999999997</v>
      </c>
      <c r="K53" s="138" t="s">
        <v>22</v>
      </c>
    </row>
    <row r="54" spans="2:11" s="1" customFormat="1" x14ac:dyDescent="0.25"/>
    <row r="55" spans="2:11" s="1" customFormat="1" x14ac:dyDescent="0.25"/>
    <row r="57" spans="2:11" ht="15.75" x14ac:dyDescent="0.25">
      <c r="J57" s="414" t="s">
        <v>244</v>
      </c>
      <c r="K57" s="415"/>
    </row>
    <row r="58" spans="2:11" s="1" customFormat="1" ht="15.75" x14ac:dyDescent="0.25">
      <c r="D58" s="393" t="s">
        <v>230</v>
      </c>
      <c r="E58" s="394"/>
      <c r="J58" s="415" t="s">
        <v>71</v>
      </c>
      <c r="K58" s="415"/>
    </row>
    <row r="59" spans="2:11" s="1" customFormat="1" ht="15.75" thickBot="1" x14ac:dyDescent="0.3"/>
    <row r="60" spans="2:11" ht="16.5" thickBot="1" x14ac:dyDescent="0.3">
      <c r="B60" s="395" t="s">
        <v>27</v>
      </c>
      <c r="C60" s="389" t="s">
        <v>1</v>
      </c>
      <c r="D60" s="390"/>
      <c r="E60" s="395" t="s">
        <v>2</v>
      </c>
      <c r="F60" s="397" t="s">
        <v>3</v>
      </c>
      <c r="G60" s="398"/>
      <c r="H60" s="399"/>
      <c r="I60" s="395" t="s">
        <v>4</v>
      </c>
      <c r="J60" s="395" t="s">
        <v>5</v>
      </c>
      <c r="K60" s="65" t="s">
        <v>70</v>
      </c>
    </row>
    <row r="61" spans="2:11" ht="16.5" thickBot="1" x14ac:dyDescent="0.3">
      <c r="B61" s="447"/>
      <c r="C61" s="391"/>
      <c r="D61" s="392"/>
      <c r="E61" s="396"/>
      <c r="F61" s="20" t="s">
        <v>6</v>
      </c>
      <c r="G61" s="20" t="s">
        <v>7</v>
      </c>
      <c r="H61" s="20" t="s">
        <v>8</v>
      </c>
      <c r="I61" s="396"/>
      <c r="J61" s="396"/>
      <c r="K61" s="57"/>
    </row>
    <row r="62" spans="2:11" s="1" customFormat="1" ht="16.149999999999999" customHeight="1" thickBot="1" x14ac:dyDescent="0.3">
      <c r="B62" s="400" t="s">
        <v>9</v>
      </c>
      <c r="C62" s="401"/>
      <c r="D62" s="401"/>
      <c r="E62" s="401"/>
      <c r="F62" s="401"/>
      <c r="G62" s="401"/>
      <c r="H62" s="401"/>
      <c r="I62" s="401"/>
      <c r="J62" s="402"/>
      <c r="K62" s="58"/>
    </row>
    <row r="63" spans="2:11" ht="18" customHeight="1" thickBot="1" x14ac:dyDescent="0.3">
      <c r="B63" s="405" t="s">
        <v>42</v>
      </c>
      <c r="C63" s="406"/>
      <c r="D63" s="406"/>
      <c r="E63" s="406"/>
      <c r="F63" s="406"/>
      <c r="G63" s="406"/>
      <c r="H63" s="406"/>
      <c r="I63" s="406"/>
      <c r="J63" s="407"/>
      <c r="K63" s="58"/>
    </row>
    <row r="64" spans="2:11" ht="28.9" customHeight="1" x14ac:dyDescent="0.25">
      <c r="B64" s="448" t="s">
        <v>11</v>
      </c>
      <c r="C64" s="90"/>
      <c r="D64" s="33" t="s">
        <v>47</v>
      </c>
      <c r="E64" s="34" t="s">
        <v>231</v>
      </c>
      <c r="F64" s="22">
        <v>5.2</v>
      </c>
      <c r="G64" s="22">
        <v>4.7</v>
      </c>
      <c r="H64" s="22">
        <v>23.8</v>
      </c>
      <c r="I64" s="22">
        <v>172</v>
      </c>
      <c r="J64" s="23">
        <v>1.2</v>
      </c>
      <c r="K64" s="68" t="s">
        <v>83</v>
      </c>
    </row>
    <row r="65" spans="2:12" ht="19.899999999999999" customHeight="1" x14ac:dyDescent="0.25">
      <c r="B65" s="449"/>
      <c r="C65" s="90"/>
      <c r="D65" s="35" t="s">
        <v>28</v>
      </c>
      <c r="E65" s="36">
        <v>15</v>
      </c>
      <c r="F65" s="27">
        <v>3</v>
      </c>
      <c r="G65" s="27">
        <v>4.2</v>
      </c>
      <c r="H65" s="27">
        <v>0</v>
      </c>
      <c r="I65" s="27">
        <v>52</v>
      </c>
      <c r="J65" s="24">
        <v>7.0000000000000007E-2</v>
      </c>
      <c r="K65" s="63" t="s">
        <v>76</v>
      </c>
    </row>
    <row r="66" spans="2:12" ht="19.899999999999999" customHeight="1" x14ac:dyDescent="0.25">
      <c r="B66" s="449"/>
      <c r="C66" s="90"/>
      <c r="D66" s="35" t="s">
        <v>20</v>
      </c>
      <c r="E66" s="36">
        <v>25</v>
      </c>
      <c r="F66" s="27">
        <v>1.2</v>
      </c>
      <c r="G66" s="27">
        <v>0.6</v>
      </c>
      <c r="H66" s="27">
        <v>14</v>
      </c>
      <c r="I66" s="27">
        <v>69</v>
      </c>
      <c r="J66" s="27">
        <v>0</v>
      </c>
      <c r="K66" s="63" t="s">
        <v>171</v>
      </c>
    </row>
    <row r="67" spans="2:12" ht="19.899999999999999" customHeight="1" thickBot="1" x14ac:dyDescent="0.3">
      <c r="B67" s="450"/>
      <c r="C67" s="90"/>
      <c r="D67" s="37" t="s">
        <v>23</v>
      </c>
      <c r="E67" s="43">
        <v>180</v>
      </c>
      <c r="F67" s="26">
        <v>4</v>
      </c>
      <c r="G67" s="26">
        <v>4.3</v>
      </c>
      <c r="H67" s="26">
        <v>15.8</v>
      </c>
      <c r="I67" s="26">
        <v>117</v>
      </c>
      <c r="J67" s="25">
        <v>1.46</v>
      </c>
      <c r="K67" s="69" t="s">
        <v>72</v>
      </c>
      <c r="L67" t="s">
        <v>22</v>
      </c>
    </row>
    <row r="68" spans="2:12" ht="19.899999999999999" customHeight="1" thickBot="1" x14ac:dyDescent="0.3">
      <c r="B68" s="144" t="s">
        <v>14</v>
      </c>
      <c r="C68" s="147"/>
      <c r="D68" s="112"/>
      <c r="E68" s="142">
        <v>402.5</v>
      </c>
      <c r="F68" s="13">
        <f>F64+F65+F66+F67</f>
        <v>13.399999999999999</v>
      </c>
      <c r="G68" s="13">
        <f t="shared" ref="G68:J68" si="3">G64+G65+G66+G67</f>
        <v>13.8</v>
      </c>
      <c r="H68" s="13">
        <f t="shared" si="3"/>
        <v>53.599999999999994</v>
      </c>
      <c r="I68" s="13">
        <f t="shared" si="3"/>
        <v>410</v>
      </c>
      <c r="J68" s="13">
        <f t="shared" si="3"/>
        <v>2.73</v>
      </c>
      <c r="K68" s="70"/>
    </row>
    <row r="69" spans="2:12" ht="31.15" customHeight="1" thickTop="1" thickBot="1" x14ac:dyDescent="0.3">
      <c r="B69" s="254" t="s">
        <v>15</v>
      </c>
      <c r="C69" s="147"/>
      <c r="D69" s="112" t="s">
        <v>16</v>
      </c>
      <c r="E69" s="269">
        <v>80</v>
      </c>
      <c r="F69" s="270">
        <v>0</v>
      </c>
      <c r="G69" s="270">
        <v>0</v>
      </c>
      <c r="H69" s="270">
        <v>8.32</v>
      </c>
      <c r="I69" s="270">
        <v>37.299999999999997</v>
      </c>
      <c r="J69" s="270">
        <v>2</v>
      </c>
      <c r="K69" s="258" t="s">
        <v>170</v>
      </c>
    </row>
    <row r="70" spans="2:12" ht="19.899999999999999" customHeight="1" thickTop="1" thickBot="1" x14ac:dyDescent="0.3">
      <c r="B70" s="144" t="s">
        <v>14</v>
      </c>
      <c r="C70" s="147"/>
      <c r="D70" s="112"/>
      <c r="E70" s="142">
        <f t="shared" ref="E70:J70" si="4">E69</f>
        <v>80</v>
      </c>
      <c r="F70" s="142">
        <f t="shared" si="4"/>
        <v>0</v>
      </c>
      <c r="G70" s="142">
        <f t="shared" si="4"/>
        <v>0</v>
      </c>
      <c r="H70" s="142">
        <f t="shared" si="4"/>
        <v>8.32</v>
      </c>
      <c r="I70" s="142">
        <f t="shared" si="4"/>
        <v>37.299999999999997</v>
      </c>
      <c r="J70" s="13">
        <f t="shared" si="4"/>
        <v>2</v>
      </c>
      <c r="K70" s="282"/>
    </row>
    <row r="71" spans="2:12" ht="30" customHeight="1" x14ac:dyDescent="0.25">
      <c r="B71" s="448" t="s">
        <v>17</v>
      </c>
      <c r="C71" s="90"/>
      <c r="D71" s="220" t="s">
        <v>157</v>
      </c>
      <c r="E71" s="44">
        <v>20</v>
      </c>
      <c r="F71" s="364">
        <v>0</v>
      </c>
      <c r="G71" s="364">
        <v>0</v>
      </c>
      <c r="H71" s="364">
        <v>0.4</v>
      </c>
      <c r="I71" s="364">
        <v>2.7</v>
      </c>
      <c r="J71" s="116">
        <v>6.3</v>
      </c>
      <c r="K71" s="76" t="s">
        <v>84</v>
      </c>
    </row>
    <row r="72" spans="2:12" ht="19.899999999999999" customHeight="1" x14ac:dyDescent="0.25">
      <c r="B72" s="449"/>
      <c r="C72" s="90"/>
      <c r="D72" s="35" t="s">
        <v>128</v>
      </c>
      <c r="E72" s="36">
        <v>185</v>
      </c>
      <c r="F72" s="27">
        <v>1.3</v>
      </c>
      <c r="G72" s="27">
        <v>1.7</v>
      </c>
      <c r="H72" s="27">
        <v>6.5</v>
      </c>
      <c r="I72" s="27">
        <v>52</v>
      </c>
      <c r="J72" s="24">
        <v>2.8</v>
      </c>
      <c r="K72" s="63" t="s">
        <v>85</v>
      </c>
    </row>
    <row r="73" spans="2:12" ht="19.899999999999999" customHeight="1" x14ac:dyDescent="0.25">
      <c r="B73" s="449"/>
      <c r="C73" s="90"/>
      <c r="D73" s="35" t="s">
        <v>129</v>
      </c>
      <c r="E73" s="36">
        <v>10</v>
      </c>
      <c r="F73" s="27">
        <v>0.23</v>
      </c>
      <c r="G73" s="27">
        <v>1.5</v>
      </c>
      <c r="H73" s="27">
        <v>0.36</v>
      </c>
      <c r="I73" s="27">
        <v>17</v>
      </c>
      <c r="J73" s="24">
        <v>2</v>
      </c>
      <c r="K73" s="63" t="s">
        <v>86</v>
      </c>
    </row>
    <row r="74" spans="2:12" ht="19.899999999999999" customHeight="1" x14ac:dyDescent="0.25">
      <c r="B74" s="449"/>
      <c r="C74" s="90"/>
      <c r="D74" s="217" t="s">
        <v>160</v>
      </c>
      <c r="E74" s="230">
        <v>15</v>
      </c>
      <c r="F74" s="365">
        <v>4</v>
      </c>
      <c r="G74" s="365">
        <v>2.9</v>
      </c>
      <c r="H74" s="365">
        <v>0</v>
      </c>
      <c r="I74" s="365">
        <v>42.3</v>
      </c>
      <c r="J74" s="117">
        <v>2.2000000000000002</v>
      </c>
      <c r="K74" s="75" t="s">
        <v>73</v>
      </c>
    </row>
    <row r="75" spans="2:12" s="1" customFormat="1" ht="19.899999999999999" customHeight="1" x14ac:dyDescent="0.25">
      <c r="B75" s="449"/>
      <c r="C75" s="90"/>
      <c r="D75" s="72" t="s">
        <v>130</v>
      </c>
      <c r="E75" s="94">
        <v>70</v>
      </c>
      <c r="F75" s="73">
        <v>8.9</v>
      </c>
      <c r="G75" s="73">
        <v>3.3</v>
      </c>
      <c r="H75" s="73">
        <v>11.1</v>
      </c>
      <c r="I75" s="73">
        <v>109</v>
      </c>
      <c r="J75" s="74">
        <v>0.28000000000000003</v>
      </c>
      <c r="K75" s="219" t="s">
        <v>172</v>
      </c>
    </row>
    <row r="76" spans="2:12" s="1" customFormat="1" ht="19.899999999999999" customHeight="1" x14ac:dyDescent="0.25">
      <c r="B76" s="449"/>
      <c r="C76" s="90"/>
      <c r="D76" s="72" t="s">
        <v>159</v>
      </c>
      <c r="E76" s="94">
        <v>150</v>
      </c>
      <c r="F76" s="73">
        <v>3</v>
      </c>
      <c r="G76" s="73">
        <v>4.5999999999999996</v>
      </c>
      <c r="H76" s="73">
        <v>10.199999999999999</v>
      </c>
      <c r="I76" s="73">
        <v>116</v>
      </c>
      <c r="J76" s="74">
        <v>3.8</v>
      </c>
      <c r="K76" s="219" t="s">
        <v>173</v>
      </c>
    </row>
    <row r="77" spans="2:12" s="1" customFormat="1" ht="19.899999999999999" customHeight="1" x14ac:dyDescent="0.25">
      <c r="B77" s="449"/>
      <c r="C77" s="90"/>
      <c r="D77" s="72" t="s">
        <v>131</v>
      </c>
      <c r="E77" s="94">
        <v>180</v>
      </c>
      <c r="F77" s="73">
        <v>0</v>
      </c>
      <c r="G77" s="73">
        <v>0</v>
      </c>
      <c r="H77" s="73">
        <v>10.25</v>
      </c>
      <c r="I77" s="73">
        <v>43</v>
      </c>
      <c r="J77" s="74">
        <v>2.2000000000000002</v>
      </c>
      <c r="K77" s="219" t="s">
        <v>174</v>
      </c>
    </row>
    <row r="78" spans="2:12" ht="19.899999999999999" customHeight="1" thickBot="1" x14ac:dyDescent="0.3">
      <c r="B78" s="450"/>
      <c r="C78" s="90"/>
      <c r="D78" s="45" t="s">
        <v>0</v>
      </c>
      <c r="E78" s="94">
        <v>40</v>
      </c>
      <c r="F78" s="213">
        <v>0.9</v>
      </c>
      <c r="G78" s="213">
        <v>0.3</v>
      </c>
      <c r="H78" s="213">
        <v>11</v>
      </c>
      <c r="I78" s="213">
        <v>57</v>
      </c>
      <c r="J78" s="213">
        <v>0</v>
      </c>
      <c r="K78" s="63" t="s">
        <v>171</v>
      </c>
    </row>
    <row r="79" spans="2:12" ht="19.899999999999999" customHeight="1" thickBot="1" x14ac:dyDescent="0.3">
      <c r="B79" s="144" t="s">
        <v>14</v>
      </c>
      <c r="C79" s="147"/>
      <c r="D79" s="218" t="s">
        <v>14</v>
      </c>
      <c r="E79" s="366">
        <f>E71+E72+E73+E74+E75+E76+E77+E78</f>
        <v>670</v>
      </c>
      <c r="F79" s="367">
        <f>F78+F77+F76+F75+F74+F73+F72+F71</f>
        <v>18.330000000000002</v>
      </c>
      <c r="G79" s="367">
        <f>G78+G77+G76+G75+G74+G73+G72+G71</f>
        <v>14.299999999999999</v>
      </c>
      <c r="H79" s="367">
        <f>H78+H77+H76+H75+H74+H73+H72+H71</f>
        <v>49.809999999999995</v>
      </c>
      <c r="I79" s="367">
        <f>I78+I77+I76+I75+I74+I73+I72+I71</f>
        <v>439</v>
      </c>
      <c r="J79" s="367">
        <f>J78+J77+J76+J75+J74+J73+J72+J71</f>
        <v>19.580000000000002</v>
      </c>
      <c r="K79" s="111"/>
    </row>
    <row r="80" spans="2:12" ht="30.6" customHeight="1" x14ac:dyDescent="0.25">
      <c r="B80" s="408" t="s">
        <v>125</v>
      </c>
      <c r="C80" s="90"/>
      <c r="D80" s="221" t="s">
        <v>132</v>
      </c>
      <c r="E80" s="34">
        <v>120</v>
      </c>
      <c r="F80" s="22">
        <v>12</v>
      </c>
      <c r="G80" s="22">
        <v>14</v>
      </c>
      <c r="H80" s="22">
        <v>2.4</v>
      </c>
      <c r="I80" s="22">
        <v>186</v>
      </c>
      <c r="J80" s="22">
        <v>5.46</v>
      </c>
      <c r="K80" s="68" t="s">
        <v>94</v>
      </c>
    </row>
    <row r="81" spans="2:11" ht="19.899999999999999" customHeight="1" thickBot="1" x14ac:dyDescent="0.3">
      <c r="B81" s="409"/>
      <c r="C81" s="90"/>
      <c r="D81" s="222" t="s">
        <v>158</v>
      </c>
      <c r="E81" s="18">
        <v>180</v>
      </c>
      <c r="F81" s="12">
        <v>4.7</v>
      </c>
      <c r="G81" s="12">
        <v>4.5</v>
      </c>
      <c r="H81" s="12">
        <v>19</v>
      </c>
      <c r="I81" s="12">
        <v>118</v>
      </c>
      <c r="J81" s="12">
        <v>0</v>
      </c>
      <c r="K81" s="97" t="s">
        <v>56</v>
      </c>
    </row>
    <row r="82" spans="2:11" s="1" customFormat="1" ht="19.899999999999999" customHeight="1" thickBot="1" x14ac:dyDescent="0.3">
      <c r="B82" s="409"/>
      <c r="C82" s="90"/>
      <c r="D82" s="224" t="s">
        <v>24</v>
      </c>
      <c r="E82" s="203">
        <v>185</v>
      </c>
      <c r="F82" s="204">
        <v>2.7</v>
      </c>
      <c r="G82" s="204">
        <v>0.9</v>
      </c>
      <c r="H82" s="204">
        <v>8</v>
      </c>
      <c r="I82" s="204">
        <v>177</v>
      </c>
      <c r="J82" s="205"/>
      <c r="K82" s="61"/>
    </row>
    <row r="83" spans="2:11" s="1" customFormat="1" ht="19.899999999999999" customHeight="1" thickBot="1" x14ac:dyDescent="0.3">
      <c r="B83" s="409"/>
      <c r="C83" s="90"/>
      <c r="D83" s="223" t="s">
        <v>133</v>
      </c>
      <c r="E83" s="203">
        <v>20</v>
      </c>
      <c r="F83" s="204">
        <v>1.2</v>
      </c>
      <c r="G83" s="204">
        <v>0.6</v>
      </c>
      <c r="H83" s="204">
        <v>13.7</v>
      </c>
      <c r="I83" s="204">
        <v>69</v>
      </c>
      <c r="J83" s="205">
        <v>0</v>
      </c>
      <c r="K83" s="63" t="s">
        <v>171</v>
      </c>
    </row>
    <row r="84" spans="2:11" ht="19.899999999999999" customHeight="1" thickTop="1" thickBot="1" x14ac:dyDescent="0.3">
      <c r="B84" s="114" t="s">
        <v>14</v>
      </c>
      <c r="C84" s="147"/>
      <c r="D84" s="47" t="s">
        <v>14</v>
      </c>
      <c r="E84" s="142">
        <f t="shared" ref="E84:J84" si="5">E83+E82+E81+E80</f>
        <v>505</v>
      </c>
      <c r="F84" s="13">
        <f t="shared" si="5"/>
        <v>20.6</v>
      </c>
      <c r="G84" s="13">
        <f t="shared" si="5"/>
        <v>20</v>
      </c>
      <c r="H84" s="13">
        <f t="shared" si="5"/>
        <v>43.1</v>
      </c>
      <c r="I84" s="13">
        <f t="shared" si="5"/>
        <v>550</v>
      </c>
      <c r="J84" s="13">
        <f t="shared" si="5"/>
        <v>5.46</v>
      </c>
      <c r="K84" s="59"/>
    </row>
    <row r="85" spans="2:11" ht="19.899999999999999" customHeight="1" thickBot="1" x14ac:dyDescent="0.3">
      <c r="B85" s="457" t="s">
        <v>26</v>
      </c>
      <c r="C85" s="463"/>
      <c r="D85" s="464"/>
      <c r="E85" s="8">
        <f t="shared" ref="E85:J85" si="6">E68+E70+E79+E84</f>
        <v>1657.5</v>
      </c>
      <c r="F85" s="8">
        <f t="shared" si="6"/>
        <v>52.33</v>
      </c>
      <c r="G85" s="8">
        <f t="shared" si="6"/>
        <v>48.1</v>
      </c>
      <c r="H85" s="8">
        <f t="shared" si="6"/>
        <v>154.82999999999998</v>
      </c>
      <c r="I85" s="8">
        <f t="shared" si="6"/>
        <v>1436.3</v>
      </c>
      <c r="J85" s="8">
        <f t="shared" si="6"/>
        <v>29.770000000000003</v>
      </c>
      <c r="K85" s="66"/>
    </row>
    <row r="88" spans="2:11" ht="15.75" x14ac:dyDescent="0.25">
      <c r="J88" s="414" t="s">
        <v>244</v>
      </c>
      <c r="K88" s="415"/>
    </row>
    <row r="89" spans="2:11" s="1" customFormat="1" ht="15.75" x14ac:dyDescent="0.25">
      <c r="D89" s="393" t="s">
        <v>230</v>
      </c>
      <c r="E89" s="394"/>
      <c r="J89" s="415" t="s">
        <v>71</v>
      </c>
      <c r="K89" s="415"/>
    </row>
    <row r="90" spans="2:11" s="1" customFormat="1" ht="15.75" thickBot="1" x14ac:dyDescent="0.3"/>
    <row r="91" spans="2:11" ht="16.5" thickBot="1" x14ac:dyDescent="0.3">
      <c r="B91" s="395" t="s">
        <v>27</v>
      </c>
      <c r="C91" s="389" t="s">
        <v>1</v>
      </c>
      <c r="D91" s="390"/>
      <c r="E91" s="395" t="s">
        <v>2</v>
      </c>
      <c r="F91" s="397" t="s">
        <v>3</v>
      </c>
      <c r="G91" s="398"/>
      <c r="H91" s="399"/>
      <c r="I91" s="395" t="s">
        <v>4</v>
      </c>
      <c r="J91" s="395" t="s">
        <v>5</v>
      </c>
      <c r="K91" s="403" t="s">
        <v>70</v>
      </c>
    </row>
    <row r="92" spans="2:11" ht="16.5" thickBot="1" x14ac:dyDescent="0.3">
      <c r="B92" s="447"/>
      <c r="C92" s="391"/>
      <c r="D92" s="392"/>
      <c r="E92" s="396"/>
      <c r="F92" s="20" t="s">
        <v>6</v>
      </c>
      <c r="G92" s="20" t="s">
        <v>7</v>
      </c>
      <c r="H92" s="20" t="s">
        <v>8</v>
      </c>
      <c r="I92" s="396"/>
      <c r="J92" s="396"/>
      <c r="K92" s="404"/>
    </row>
    <row r="93" spans="2:11" s="1" customFormat="1" ht="16.149999999999999" customHeight="1" thickBot="1" x14ac:dyDescent="0.3">
      <c r="B93" s="400" t="s">
        <v>9</v>
      </c>
      <c r="C93" s="401"/>
      <c r="D93" s="401"/>
      <c r="E93" s="401"/>
      <c r="F93" s="401"/>
      <c r="G93" s="401"/>
      <c r="H93" s="401"/>
      <c r="I93" s="401"/>
      <c r="J93" s="402"/>
      <c r="K93" s="58"/>
    </row>
    <row r="94" spans="2:11" ht="18" customHeight="1" thickBot="1" x14ac:dyDescent="0.3">
      <c r="B94" s="405" t="s">
        <v>46</v>
      </c>
      <c r="C94" s="406"/>
      <c r="D94" s="406"/>
      <c r="E94" s="406"/>
      <c r="F94" s="406"/>
      <c r="G94" s="406"/>
      <c r="H94" s="406"/>
      <c r="I94" s="406"/>
      <c r="J94" s="407"/>
      <c r="K94" s="329"/>
    </row>
    <row r="95" spans="2:11" ht="27.6" customHeight="1" x14ac:dyDescent="0.25">
      <c r="B95" s="451" t="s">
        <v>11</v>
      </c>
      <c r="C95" s="4"/>
      <c r="D95" s="33" t="s">
        <v>135</v>
      </c>
      <c r="E95" s="34" t="s">
        <v>231</v>
      </c>
      <c r="F95" s="22">
        <v>5.2</v>
      </c>
      <c r="G95" s="22">
        <v>4.7</v>
      </c>
      <c r="H95" s="22">
        <v>23.8</v>
      </c>
      <c r="I95" s="22">
        <v>172</v>
      </c>
      <c r="J95" s="23">
        <v>1.2</v>
      </c>
      <c r="K95" s="68" t="s">
        <v>119</v>
      </c>
    </row>
    <row r="96" spans="2:11" ht="19.899999999999999" customHeight="1" x14ac:dyDescent="0.25">
      <c r="B96" s="452"/>
      <c r="C96" s="4"/>
      <c r="D96" s="35" t="s">
        <v>133</v>
      </c>
      <c r="E96" s="36">
        <v>20</v>
      </c>
      <c r="F96" s="27">
        <v>1</v>
      </c>
      <c r="G96" s="27">
        <v>0.5</v>
      </c>
      <c r="H96" s="27">
        <v>11</v>
      </c>
      <c r="I96" s="27">
        <v>55</v>
      </c>
      <c r="J96" s="24">
        <v>0.13</v>
      </c>
      <c r="K96" s="63" t="s">
        <v>171</v>
      </c>
    </row>
    <row r="97" spans="2:11" ht="19.899999999999999" customHeight="1" x14ac:dyDescent="0.25">
      <c r="B97" s="452"/>
      <c r="C97" s="4"/>
      <c r="D97" s="35" t="s">
        <v>136</v>
      </c>
      <c r="E97" s="36">
        <v>5</v>
      </c>
      <c r="F97" s="27">
        <v>0.02</v>
      </c>
      <c r="G97" s="27">
        <v>4.12</v>
      </c>
      <c r="H97" s="27">
        <v>0.04</v>
      </c>
      <c r="I97" s="27">
        <v>37</v>
      </c>
      <c r="J97" s="24">
        <v>0</v>
      </c>
      <c r="K97" s="63" t="s">
        <v>176</v>
      </c>
    </row>
    <row r="98" spans="2:11" ht="19.899999999999999" customHeight="1" thickBot="1" x14ac:dyDescent="0.3">
      <c r="B98" s="452"/>
      <c r="C98" s="4"/>
      <c r="D98" s="146" t="s">
        <v>137</v>
      </c>
      <c r="E98" s="43">
        <v>180</v>
      </c>
      <c r="F98" s="26">
        <v>4</v>
      </c>
      <c r="G98" s="26">
        <v>4.3</v>
      </c>
      <c r="H98" s="26">
        <v>15.8</v>
      </c>
      <c r="I98" s="26">
        <v>117</v>
      </c>
      <c r="J98" s="25">
        <v>1.46</v>
      </c>
      <c r="K98" s="327" t="s">
        <v>116</v>
      </c>
    </row>
    <row r="99" spans="2:11" ht="19.899999999999999" customHeight="1" thickTop="1" thickBot="1" x14ac:dyDescent="0.3">
      <c r="B99" s="267" t="s">
        <v>14</v>
      </c>
      <c r="C99" s="233"/>
      <c r="D99" s="268" t="s">
        <v>14</v>
      </c>
      <c r="E99" s="269">
        <v>387.5</v>
      </c>
      <c r="F99" s="270">
        <f>F98+F97+F96+F95</f>
        <v>10.219999999999999</v>
      </c>
      <c r="G99" s="270">
        <f>G98+G97+G96+G95</f>
        <v>13.620000000000001</v>
      </c>
      <c r="H99" s="270">
        <f>H98+H97+H96+H95</f>
        <v>50.64</v>
      </c>
      <c r="I99" s="270">
        <f>I98+I97+I96+I95</f>
        <v>381</v>
      </c>
      <c r="J99" s="270">
        <f>J98+J97+J96+J95</f>
        <v>2.79</v>
      </c>
      <c r="K99" s="271"/>
    </row>
    <row r="100" spans="2:11" ht="30" customHeight="1" thickTop="1" thickBot="1" x14ac:dyDescent="0.3">
      <c r="B100" s="259" t="s">
        <v>15</v>
      </c>
      <c r="C100" s="3"/>
      <c r="D100" s="207" t="s">
        <v>16</v>
      </c>
      <c r="E100" s="255">
        <v>80</v>
      </c>
      <c r="F100" s="256">
        <v>0</v>
      </c>
      <c r="G100" s="256">
        <v>0</v>
      </c>
      <c r="H100" s="256">
        <v>8.32</v>
      </c>
      <c r="I100" s="256">
        <v>37.299999999999997</v>
      </c>
      <c r="J100" s="256">
        <v>2</v>
      </c>
      <c r="K100" s="261" t="s">
        <v>175</v>
      </c>
    </row>
    <row r="101" spans="2:11" ht="19.899999999999999" customHeight="1" thickTop="1" thickBot="1" x14ac:dyDescent="0.3">
      <c r="B101" s="267" t="s">
        <v>14</v>
      </c>
      <c r="C101" s="233"/>
      <c r="D101" s="268"/>
      <c r="E101" s="269">
        <v>80</v>
      </c>
      <c r="F101" s="270">
        <v>0</v>
      </c>
      <c r="G101" s="270">
        <v>0</v>
      </c>
      <c r="H101" s="270">
        <v>8.32</v>
      </c>
      <c r="I101" s="270">
        <v>37.299999999999997</v>
      </c>
      <c r="J101" s="270">
        <v>2</v>
      </c>
      <c r="K101" s="273"/>
    </row>
    <row r="102" spans="2:11" ht="33" customHeight="1" thickTop="1" x14ac:dyDescent="0.25">
      <c r="B102" s="452" t="s">
        <v>17</v>
      </c>
      <c r="C102" s="4"/>
      <c r="D102" s="272" t="s">
        <v>161</v>
      </c>
      <c r="E102" s="257">
        <v>190</v>
      </c>
      <c r="F102" s="251">
        <v>3</v>
      </c>
      <c r="G102" s="251">
        <v>2.2000000000000002</v>
      </c>
      <c r="H102" s="251">
        <v>13.3</v>
      </c>
      <c r="I102" s="251">
        <v>78</v>
      </c>
      <c r="J102" s="252">
        <v>2.5</v>
      </c>
      <c r="K102" s="124" t="s">
        <v>87</v>
      </c>
    </row>
    <row r="103" spans="2:11" ht="24" customHeight="1" x14ac:dyDescent="0.25">
      <c r="B103" s="452"/>
      <c r="C103" s="4"/>
      <c r="D103" s="206" t="s">
        <v>138</v>
      </c>
      <c r="E103" s="36">
        <v>10</v>
      </c>
      <c r="F103" s="106">
        <v>2.8</v>
      </c>
      <c r="G103" s="106">
        <v>2.8</v>
      </c>
      <c r="H103" s="106">
        <v>0</v>
      </c>
      <c r="I103" s="106">
        <v>47</v>
      </c>
      <c r="J103" s="52">
        <v>5.5</v>
      </c>
      <c r="K103" s="63" t="s">
        <v>88</v>
      </c>
    </row>
    <row r="104" spans="2:11" ht="19.899999999999999" customHeight="1" x14ac:dyDescent="0.25">
      <c r="B104" s="452"/>
      <c r="C104" s="4"/>
      <c r="D104" s="199" t="s">
        <v>139</v>
      </c>
      <c r="E104" s="226" t="s">
        <v>232</v>
      </c>
      <c r="F104" s="50">
        <v>15</v>
      </c>
      <c r="G104" s="50">
        <v>10</v>
      </c>
      <c r="H104" s="50">
        <v>14</v>
      </c>
      <c r="I104" s="50">
        <v>225</v>
      </c>
      <c r="J104" s="51">
        <v>5.5</v>
      </c>
      <c r="K104" s="75" t="s">
        <v>89</v>
      </c>
    </row>
    <row r="105" spans="2:11" ht="19.899999999999999" customHeight="1" x14ac:dyDescent="0.25">
      <c r="B105" s="452"/>
      <c r="C105" s="4"/>
      <c r="D105" s="199" t="s">
        <v>140</v>
      </c>
      <c r="E105" s="227">
        <v>60</v>
      </c>
      <c r="F105" s="225">
        <v>0.7</v>
      </c>
      <c r="G105" s="225">
        <v>3.6</v>
      </c>
      <c r="H105" s="225">
        <v>3.6</v>
      </c>
      <c r="I105" s="225">
        <v>57</v>
      </c>
      <c r="J105" s="117">
        <v>0</v>
      </c>
      <c r="K105" s="75" t="s">
        <v>90</v>
      </c>
    </row>
    <row r="106" spans="2:11" ht="19.899999999999999" customHeight="1" x14ac:dyDescent="0.25">
      <c r="B106" s="452"/>
      <c r="C106" s="4"/>
      <c r="D106" s="199" t="s">
        <v>131</v>
      </c>
      <c r="E106" s="94">
        <v>180</v>
      </c>
      <c r="F106" s="73">
        <v>0</v>
      </c>
      <c r="G106" s="73">
        <v>0</v>
      </c>
      <c r="H106" s="73">
        <v>10.25</v>
      </c>
      <c r="I106" s="73">
        <v>43</v>
      </c>
      <c r="J106" s="74">
        <v>2.2000000000000002</v>
      </c>
      <c r="K106" s="75" t="s">
        <v>69</v>
      </c>
    </row>
    <row r="107" spans="2:11" ht="31.15" customHeight="1" thickBot="1" x14ac:dyDescent="0.3">
      <c r="B107" s="452"/>
      <c r="C107" s="4"/>
      <c r="D107" s="212" t="s">
        <v>0</v>
      </c>
      <c r="E107" s="94">
        <v>40</v>
      </c>
      <c r="F107" s="213">
        <v>0.9</v>
      </c>
      <c r="G107" s="213">
        <v>0.3</v>
      </c>
      <c r="H107" s="213">
        <v>11</v>
      </c>
      <c r="I107" s="213">
        <v>57</v>
      </c>
      <c r="J107" s="213">
        <v>0</v>
      </c>
      <c r="K107" s="63" t="s">
        <v>171</v>
      </c>
    </row>
    <row r="108" spans="2:11" ht="19.899999999999999" customHeight="1" thickTop="1" thickBot="1" x14ac:dyDescent="0.3">
      <c r="B108" s="232" t="s">
        <v>14</v>
      </c>
      <c r="C108" s="233"/>
      <c r="D108" s="262"/>
      <c r="E108" s="263">
        <v>670</v>
      </c>
      <c r="F108" s="264">
        <f>F107+F106+F105+F104+F103+F102</f>
        <v>22.400000000000002</v>
      </c>
      <c r="G108" s="264">
        <f>G107+G106+G105+G104+G103+G102</f>
        <v>18.899999999999999</v>
      </c>
      <c r="H108" s="264">
        <f>H107+H106+H105+H104+H103+H102</f>
        <v>52.150000000000006</v>
      </c>
      <c r="I108" s="264">
        <f>I107+I106+I105+I104+I103+I102</f>
        <v>507</v>
      </c>
      <c r="J108" s="264">
        <f>J107+J106+J105+J104+J103+J102</f>
        <v>15.7</v>
      </c>
      <c r="K108" s="265"/>
    </row>
    <row r="109" spans="2:11" ht="19.899999999999999" customHeight="1" thickTop="1" x14ac:dyDescent="0.25">
      <c r="B109" s="409" t="s">
        <v>125</v>
      </c>
      <c r="C109" s="4"/>
      <c r="D109" s="231" t="s">
        <v>100</v>
      </c>
      <c r="E109" s="54">
        <v>100</v>
      </c>
      <c r="F109" s="123">
        <v>13</v>
      </c>
      <c r="G109" s="123">
        <v>6</v>
      </c>
      <c r="H109" s="123">
        <v>44.3</v>
      </c>
      <c r="I109" s="123">
        <v>305</v>
      </c>
      <c r="J109" s="123">
        <v>0</v>
      </c>
      <c r="K109" s="328"/>
    </row>
    <row r="110" spans="2:11" ht="19.899999999999999" customHeight="1" x14ac:dyDescent="0.25">
      <c r="B110" s="409"/>
      <c r="C110" s="4"/>
      <c r="D110" s="145" t="s">
        <v>111</v>
      </c>
      <c r="E110" s="53">
        <v>180</v>
      </c>
      <c r="F110" s="54">
        <v>5.0999999999999996</v>
      </c>
      <c r="G110" s="54">
        <v>5.7</v>
      </c>
      <c r="H110" s="54">
        <v>8.4</v>
      </c>
      <c r="I110" s="54">
        <v>108</v>
      </c>
      <c r="J110" s="55">
        <v>0.5</v>
      </c>
      <c r="K110" s="63" t="s">
        <v>57</v>
      </c>
    </row>
    <row r="111" spans="2:11" ht="19.899999999999999" customHeight="1" x14ac:dyDescent="0.25">
      <c r="B111" s="409"/>
      <c r="C111" s="4"/>
      <c r="D111" s="145" t="s">
        <v>141</v>
      </c>
      <c r="E111" s="17">
        <v>120</v>
      </c>
      <c r="F111" s="10">
        <v>32</v>
      </c>
      <c r="G111" s="10">
        <v>52</v>
      </c>
      <c r="H111" s="10">
        <v>12.8</v>
      </c>
      <c r="I111" s="10">
        <v>587</v>
      </c>
      <c r="J111" s="11">
        <v>0</v>
      </c>
      <c r="K111" s="62" t="s">
        <v>56</v>
      </c>
    </row>
    <row r="112" spans="2:11" ht="19.899999999999999" customHeight="1" thickBot="1" x14ac:dyDescent="0.3">
      <c r="B112" s="409"/>
      <c r="C112" s="4"/>
      <c r="D112" s="143" t="s">
        <v>142</v>
      </c>
      <c r="E112" s="43">
        <v>15</v>
      </c>
      <c r="F112" s="26">
        <v>3.9</v>
      </c>
      <c r="G112" s="26">
        <v>4</v>
      </c>
      <c r="H112" s="26">
        <v>0</v>
      </c>
      <c r="I112" s="26">
        <v>52</v>
      </c>
      <c r="J112" s="25">
        <v>0</v>
      </c>
      <c r="K112" s="98"/>
    </row>
    <row r="113" spans="2:11" ht="19.899999999999999" customHeight="1" thickBot="1" x14ac:dyDescent="0.3">
      <c r="B113" s="41" t="s">
        <v>14</v>
      </c>
      <c r="C113" s="5"/>
      <c r="D113" s="112" t="s">
        <v>14</v>
      </c>
      <c r="E113" s="30">
        <f>E112+E111+E110+E109</f>
        <v>415</v>
      </c>
      <c r="F113" s="31">
        <v>41.3</v>
      </c>
      <c r="G113" s="31">
        <v>54.5</v>
      </c>
      <c r="H113" s="31">
        <v>44.3</v>
      </c>
      <c r="I113" s="31">
        <v>796.5</v>
      </c>
      <c r="J113" s="32">
        <f t="shared" ref="J113" si="7">SUM(J109:J112)</f>
        <v>0.5</v>
      </c>
      <c r="K113" s="46"/>
    </row>
    <row r="114" spans="2:11" ht="19.899999999999999" customHeight="1" thickBot="1" x14ac:dyDescent="0.4">
      <c r="B114" s="163" t="s">
        <v>29</v>
      </c>
      <c r="C114" s="40"/>
      <c r="D114" s="165"/>
      <c r="E114" s="166">
        <f t="shared" ref="E114:J114" si="8">E99+E101+E108+E113</f>
        <v>1552.5</v>
      </c>
      <c r="F114" s="166">
        <f t="shared" si="8"/>
        <v>73.92</v>
      </c>
      <c r="G114" s="166">
        <f t="shared" si="8"/>
        <v>87.02</v>
      </c>
      <c r="H114" s="166">
        <f t="shared" si="8"/>
        <v>155.41000000000003</v>
      </c>
      <c r="I114" s="166">
        <f t="shared" si="8"/>
        <v>1721.8</v>
      </c>
      <c r="J114" s="166">
        <f t="shared" si="8"/>
        <v>20.99</v>
      </c>
      <c r="K114" s="46"/>
    </row>
    <row r="115" spans="2:11" ht="19.899999999999999" customHeight="1" x14ac:dyDescent="0.25">
      <c r="D115" s="48"/>
      <c r="E115" s="48"/>
      <c r="F115" s="48"/>
      <c r="G115" s="48"/>
      <c r="H115" s="48"/>
      <c r="I115" s="48"/>
      <c r="J115" s="48"/>
    </row>
    <row r="116" spans="2:11" ht="15.75" x14ac:dyDescent="0.25">
      <c r="D116" s="49"/>
      <c r="E116" s="49"/>
      <c r="F116" s="49"/>
      <c r="G116" s="49"/>
      <c r="H116" s="49"/>
      <c r="I116" s="49"/>
      <c r="J116" s="414" t="s">
        <v>244</v>
      </c>
      <c r="K116" s="415"/>
    </row>
    <row r="117" spans="2:11" s="1" customFormat="1" ht="15.75" x14ac:dyDescent="0.25">
      <c r="D117" s="393" t="s">
        <v>230</v>
      </c>
      <c r="E117" s="394"/>
      <c r="F117" s="49"/>
      <c r="G117" s="49"/>
      <c r="H117" s="49"/>
      <c r="I117" s="49"/>
      <c r="J117" s="415" t="s">
        <v>71</v>
      </c>
      <c r="K117" s="415"/>
    </row>
    <row r="118" spans="2:11" ht="15.75" thickBot="1" x14ac:dyDescent="0.3">
      <c r="D118" s="47"/>
      <c r="E118" s="47"/>
      <c r="F118" s="47"/>
      <c r="G118" s="47"/>
      <c r="H118" s="47"/>
      <c r="I118" s="47"/>
      <c r="J118" s="47"/>
    </row>
    <row r="119" spans="2:11" ht="16.5" thickBot="1" x14ac:dyDescent="0.3">
      <c r="B119" s="395" t="s">
        <v>27</v>
      </c>
      <c r="C119" s="389" t="s">
        <v>1</v>
      </c>
      <c r="D119" s="390"/>
      <c r="E119" s="395" t="s">
        <v>2</v>
      </c>
      <c r="F119" s="397" t="s">
        <v>3</v>
      </c>
      <c r="G119" s="398"/>
      <c r="H119" s="399"/>
      <c r="I119" s="395" t="s">
        <v>4</v>
      </c>
      <c r="J119" s="395" t="s">
        <v>5</v>
      </c>
      <c r="K119" s="403" t="s">
        <v>70</v>
      </c>
    </row>
    <row r="120" spans="2:11" ht="16.5" thickBot="1" x14ac:dyDescent="0.3">
      <c r="B120" s="447"/>
      <c r="C120" s="391"/>
      <c r="D120" s="392"/>
      <c r="E120" s="396"/>
      <c r="F120" s="20" t="s">
        <v>6</v>
      </c>
      <c r="G120" s="20" t="s">
        <v>7</v>
      </c>
      <c r="H120" s="20" t="s">
        <v>8</v>
      </c>
      <c r="I120" s="396"/>
      <c r="J120" s="396"/>
      <c r="K120" s="404"/>
    </row>
    <row r="121" spans="2:11" ht="16.149999999999999" customHeight="1" thickBot="1" x14ac:dyDescent="0.3">
      <c r="B121" s="400" t="s">
        <v>9</v>
      </c>
      <c r="C121" s="401"/>
      <c r="D121" s="401"/>
      <c r="E121" s="401"/>
      <c r="F121" s="401"/>
      <c r="G121" s="401"/>
      <c r="H121" s="401"/>
      <c r="I121" s="401"/>
      <c r="J121" s="402"/>
      <c r="K121" s="58"/>
    </row>
    <row r="122" spans="2:11" ht="18" customHeight="1" thickBot="1" x14ac:dyDescent="0.3">
      <c r="B122" s="405" t="s">
        <v>49</v>
      </c>
      <c r="C122" s="406"/>
      <c r="D122" s="406"/>
      <c r="E122" s="406"/>
      <c r="F122" s="406"/>
      <c r="G122" s="406"/>
      <c r="H122" s="406"/>
      <c r="I122" s="406"/>
      <c r="J122" s="407"/>
      <c r="K122" s="329"/>
    </row>
    <row r="123" spans="2:11" ht="28.5" x14ac:dyDescent="0.25">
      <c r="B123" s="460" t="s">
        <v>11</v>
      </c>
      <c r="C123" s="4"/>
      <c r="D123" s="33" t="s">
        <v>143</v>
      </c>
      <c r="E123" s="34" t="s">
        <v>231</v>
      </c>
      <c r="F123" s="22">
        <v>5</v>
      </c>
      <c r="G123" s="22">
        <v>5.4</v>
      </c>
      <c r="H123" s="22">
        <v>17</v>
      </c>
      <c r="I123" s="22">
        <v>144</v>
      </c>
      <c r="J123" s="22">
        <v>1.26</v>
      </c>
      <c r="K123" s="68" t="s">
        <v>91</v>
      </c>
    </row>
    <row r="124" spans="2:11" ht="19.899999999999999" customHeight="1" x14ac:dyDescent="0.25">
      <c r="B124" s="461"/>
      <c r="C124" s="4"/>
      <c r="D124" s="35" t="s">
        <v>133</v>
      </c>
      <c r="E124" s="36">
        <v>20</v>
      </c>
      <c r="F124" s="27">
        <v>1</v>
      </c>
      <c r="G124" s="27">
        <v>0.5</v>
      </c>
      <c r="H124" s="27">
        <v>11</v>
      </c>
      <c r="I124" s="27">
        <v>55</v>
      </c>
      <c r="J124" s="27" t="s">
        <v>18</v>
      </c>
      <c r="K124" s="63" t="s">
        <v>171</v>
      </c>
    </row>
    <row r="125" spans="2:11" ht="19.899999999999999" customHeight="1" x14ac:dyDescent="0.25">
      <c r="B125" s="461"/>
      <c r="C125" s="4"/>
      <c r="D125" s="35" t="s">
        <v>136</v>
      </c>
      <c r="E125" s="36">
        <v>5</v>
      </c>
      <c r="F125" s="27">
        <v>0.02</v>
      </c>
      <c r="G125" s="27">
        <v>4.12</v>
      </c>
      <c r="H125" s="27">
        <v>0.04</v>
      </c>
      <c r="I125" s="27">
        <v>37</v>
      </c>
      <c r="J125" s="27">
        <v>0</v>
      </c>
      <c r="K125" s="63" t="s">
        <v>176</v>
      </c>
    </row>
    <row r="126" spans="2:11" ht="19.899999999999999" customHeight="1" thickBot="1" x14ac:dyDescent="0.3">
      <c r="B126" s="462"/>
      <c r="C126" s="4"/>
      <c r="D126" s="37" t="s">
        <v>144</v>
      </c>
      <c r="E126" s="43">
        <v>180</v>
      </c>
      <c r="F126" s="26">
        <v>3.6</v>
      </c>
      <c r="G126" s="26">
        <v>4.3</v>
      </c>
      <c r="H126" s="26">
        <v>16.2</v>
      </c>
      <c r="I126" s="26">
        <v>120</v>
      </c>
      <c r="J126" s="26">
        <v>1.75</v>
      </c>
      <c r="K126" s="69" t="s">
        <v>120</v>
      </c>
    </row>
    <row r="127" spans="2:11" ht="19.899999999999999" customHeight="1" thickBot="1" x14ac:dyDescent="0.3">
      <c r="B127" s="67" t="s">
        <v>14</v>
      </c>
      <c r="C127" s="3"/>
      <c r="D127" s="112"/>
      <c r="E127" s="30">
        <v>385.5</v>
      </c>
      <c r="F127" s="31">
        <f>F126+F125+F124+F123</f>
        <v>9.620000000000001</v>
      </c>
      <c r="G127" s="31">
        <f>G126+G125+G124+G123</f>
        <v>14.32</v>
      </c>
      <c r="H127" s="31">
        <f>H126+H125+H124+H123</f>
        <v>44.239999999999995</v>
      </c>
      <c r="I127" s="31">
        <f>I126+I125+I124+I123</f>
        <v>356</v>
      </c>
      <c r="J127" s="31">
        <v>3.05</v>
      </c>
      <c r="K127" s="70"/>
    </row>
    <row r="128" spans="2:11" s="1" customFormat="1" ht="28.9" customHeight="1" thickBot="1" x14ac:dyDescent="0.3">
      <c r="B128" s="451" t="s">
        <v>15</v>
      </c>
      <c r="C128" s="3"/>
      <c r="D128" s="112" t="s">
        <v>145</v>
      </c>
      <c r="E128" s="30">
        <v>80</v>
      </c>
      <c r="F128" s="31">
        <v>0</v>
      </c>
      <c r="G128" s="31">
        <v>0</v>
      </c>
      <c r="H128" s="31">
        <v>8.32</v>
      </c>
      <c r="I128" s="31">
        <v>37.299999999999997</v>
      </c>
      <c r="J128" s="283"/>
      <c r="K128" s="261" t="s">
        <v>175</v>
      </c>
    </row>
    <row r="129" spans="2:11" ht="28.15" customHeight="1" thickTop="1" thickBot="1" x14ac:dyDescent="0.3">
      <c r="B129" s="432"/>
      <c r="C129" s="3"/>
      <c r="D129" s="112" t="s">
        <v>162</v>
      </c>
      <c r="E129" s="235">
        <v>20</v>
      </c>
      <c r="F129" s="234">
        <v>1.2</v>
      </c>
      <c r="G129" s="234">
        <v>1.2</v>
      </c>
      <c r="H129" s="234">
        <v>14.2</v>
      </c>
      <c r="I129" s="234">
        <v>72</v>
      </c>
      <c r="J129" s="284">
        <v>2</v>
      </c>
      <c r="K129" s="285" t="s">
        <v>22</v>
      </c>
    </row>
    <row r="130" spans="2:11" ht="19.899999999999999" customHeight="1" thickBot="1" x14ac:dyDescent="0.3">
      <c r="B130" s="67" t="s">
        <v>14</v>
      </c>
      <c r="C130" s="3"/>
      <c r="D130" s="112"/>
      <c r="E130" s="30">
        <f>E128+E129</f>
        <v>100</v>
      </c>
      <c r="F130" s="30">
        <f>F128+F129</f>
        <v>1.2</v>
      </c>
      <c r="G130" s="30">
        <f>G128+G129</f>
        <v>1.2</v>
      </c>
      <c r="H130" s="30">
        <f>H128+H129</f>
        <v>22.52</v>
      </c>
      <c r="I130" s="30">
        <f>I128+I129</f>
        <v>109.3</v>
      </c>
      <c r="J130" s="283">
        <v>2</v>
      </c>
      <c r="K130" s="261"/>
    </row>
    <row r="131" spans="2:11" ht="19.899999999999999" customHeight="1" x14ac:dyDescent="0.25">
      <c r="B131" s="164" t="s">
        <v>17</v>
      </c>
      <c r="C131" s="4"/>
      <c r="D131" s="236" t="s">
        <v>146</v>
      </c>
      <c r="E131" s="229" t="s">
        <v>233</v>
      </c>
      <c r="F131" s="242">
        <v>1.4</v>
      </c>
      <c r="G131" s="242">
        <v>3.14</v>
      </c>
      <c r="H131" s="242">
        <v>8</v>
      </c>
      <c r="I131" s="242">
        <v>79</v>
      </c>
      <c r="J131" s="453">
        <v>5.8</v>
      </c>
      <c r="K131" s="28" t="s">
        <v>57</v>
      </c>
    </row>
    <row r="132" spans="2:11" ht="19.899999999999999" customHeight="1" x14ac:dyDescent="0.25">
      <c r="B132" s="164"/>
      <c r="C132" s="4"/>
      <c r="D132" s="237" t="s">
        <v>147</v>
      </c>
      <c r="E132" s="230">
        <v>10</v>
      </c>
      <c r="F132" s="243">
        <v>0.25</v>
      </c>
      <c r="G132" s="243">
        <v>1.5</v>
      </c>
      <c r="H132" s="243">
        <v>0.4</v>
      </c>
      <c r="I132" s="243">
        <v>16.2</v>
      </c>
      <c r="J132" s="454"/>
      <c r="K132" s="28" t="s">
        <v>92</v>
      </c>
    </row>
    <row r="133" spans="2:11" s="1" customFormat="1" ht="19.899999999999999" customHeight="1" x14ac:dyDescent="0.25">
      <c r="B133" s="164"/>
      <c r="C133" s="4"/>
      <c r="D133" s="237" t="s">
        <v>163</v>
      </c>
      <c r="E133" s="230">
        <v>15</v>
      </c>
      <c r="F133" s="369">
        <v>4</v>
      </c>
      <c r="G133" s="369">
        <v>2.9</v>
      </c>
      <c r="H133" s="369">
        <v>0</v>
      </c>
      <c r="I133" s="369">
        <v>42.3</v>
      </c>
      <c r="J133" s="368">
        <v>2.2000000000000002</v>
      </c>
      <c r="K133" s="369" t="s">
        <v>73</v>
      </c>
    </row>
    <row r="134" spans="2:11" ht="19.899999999999999" customHeight="1" x14ac:dyDescent="0.25">
      <c r="B134" s="164" t="s">
        <v>22</v>
      </c>
      <c r="C134" s="4"/>
      <c r="D134" s="237" t="s">
        <v>148</v>
      </c>
      <c r="E134" s="244" t="s">
        <v>234</v>
      </c>
      <c r="F134" s="50">
        <v>13</v>
      </c>
      <c r="G134" s="50">
        <v>23.2</v>
      </c>
      <c r="H134" s="50">
        <v>3.25</v>
      </c>
      <c r="I134" s="50">
        <v>225</v>
      </c>
      <c r="J134" s="50">
        <v>11.55</v>
      </c>
      <c r="K134" s="75" t="s">
        <v>77</v>
      </c>
    </row>
    <row r="135" spans="2:11" ht="19.899999999999999" customHeight="1" x14ac:dyDescent="0.25">
      <c r="B135" s="162"/>
      <c r="C135" s="4"/>
      <c r="D135" s="237" t="s">
        <v>149</v>
      </c>
      <c r="E135" s="230">
        <v>140</v>
      </c>
      <c r="F135" s="243">
        <v>5</v>
      </c>
      <c r="G135" s="243">
        <v>3.8</v>
      </c>
      <c r="H135" s="243">
        <v>26.7</v>
      </c>
      <c r="I135" s="243">
        <v>173</v>
      </c>
      <c r="J135" s="113">
        <v>2.34</v>
      </c>
      <c r="K135" s="75" t="s">
        <v>73</v>
      </c>
    </row>
    <row r="136" spans="2:11" s="1" customFormat="1" ht="19.899999999999999" customHeight="1" x14ac:dyDescent="0.25">
      <c r="B136" s="162"/>
      <c r="C136" s="4"/>
      <c r="D136" s="72" t="s">
        <v>131</v>
      </c>
      <c r="E136" s="94">
        <v>180</v>
      </c>
      <c r="F136" s="73">
        <v>0</v>
      </c>
      <c r="G136" s="73">
        <v>0</v>
      </c>
      <c r="H136" s="73">
        <v>10.25</v>
      </c>
      <c r="I136" s="73">
        <v>43</v>
      </c>
      <c r="J136" s="74">
        <v>2.2000000000000002</v>
      </c>
      <c r="K136" s="219"/>
    </row>
    <row r="137" spans="2:11" s="1" customFormat="1" ht="19.899999999999999" customHeight="1" thickBot="1" x14ac:dyDescent="0.3">
      <c r="B137" s="162"/>
      <c r="C137" s="4"/>
      <c r="D137" s="72" t="s">
        <v>0</v>
      </c>
      <c r="E137" s="94">
        <v>40</v>
      </c>
      <c r="F137" s="213">
        <v>0.9</v>
      </c>
      <c r="G137" s="213">
        <v>0.3</v>
      </c>
      <c r="H137" s="213">
        <v>11</v>
      </c>
      <c r="I137" s="213">
        <v>57</v>
      </c>
      <c r="J137" s="213">
        <v>0</v>
      </c>
      <c r="K137" s="63" t="s">
        <v>171</v>
      </c>
    </row>
    <row r="138" spans="2:11" ht="19.899999999999999" customHeight="1" thickTop="1" thickBot="1" x14ac:dyDescent="0.3">
      <c r="B138" s="238" t="s">
        <v>14</v>
      </c>
      <c r="C138" s="239"/>
      <c r="D138" s="375"/>
      <c r="E138" s="274" t="s">
        <v>235</v>
      </c>
      <c r="F138" s="240">
        <f>F137+F136+F135+F134+F133+F132+F131</f>
        <v>24.549999999999997</v>
      </c>
      <c r="G138" s="240">
        <f>G137+G136+G135+G134+G133+G132+G131</f>
        <v>34.839999999999996</v>
      </c>
      <c r="H138" s="240">
        <f>H137+H136+H135+H134+H133+H132+H131</f>
        <v>59.6</v>
      </c>
      <c r="I138" s="240">
        <f>I137+I136+I135+I134+I133+I132+I131</f>
        <v>635.5</v>
      </c>
      <c r="J138" s="376">
        <f>J137+J136+J135+J134+J133+J132+J131</f>
        <v>24.09</v>
      </c>
      <c r="K138" s="241"/>
    </row>
    <row r="139" spans="2:11" ht="28.9" customHeight="1" x14ac:dyDescent="0.25">
      <c r="B139" s="411" t="s">
        <v>125</v>
      </c>
      <c r="C139" s="4"/>
      <c r="D139" s="214" t="s">
        <v>150</v>
      </c>
      <c r="E139" s="53">
        <v>80</v>
      </c>
      <c r="F139" s="54">
        <v>12.4</v>
      </c>
      <c r="G139" s="54">
        <v>5</v>
      </c>
      <c r="H139" s="54">
        <v>1.65</v>
      </c>
      <c r="I139" s="54">
        <v>90</v>
      </c>
      <c r="J139" s="54">
        <v>0.2</v>
      </c>
      <c r="K139" s="328" t="s">
        <v>93</v>
      </c>
    </row>
    <row r="140" spans="2:11" s="1" customFormat="1" ht="28.9" customHeight="1" x14ac:dyDescent="0.25">
      <c r="B140" s="412"/>
      <c r="C140" s="4"/>
      <c r="D140" s="207" t="s">
        <v>21</v>
      </c>
      <c r="E140" s="245">
        <v>180</v>
      </c>
      <c r="F140" s="246">
        <v>0</v>
      </c>
      <c r="G140" s="246">
        <v>0</v>
      </c>
      <c r="H140" s="246">
        <v>7.2</v>
      </c>
      <c r="I140" s="246">
        <v>29</v>
      </c>
      <c r="J140" s="228"/>
      <c r="K140" s="261" t="s">
        <v>169</v>
      </c>
    </row>
    <row r="141" spans="2:11" ht="19.899999999999999" customHeight="1" thickBot="1" x14ac:dyDescent="0.3">
      <c r="B141" s="413"/>
      <c r="C141" s="4"/>
      <c r="D141" s="37" t="s">
        <v>151</v>
      </c>
      <c r="E141" s="43">
        <v>140</v>
      </c>
      <c r="F141" s="26">
        <v>2.8</v>
      </c>
      <c r="G141" s="26">
        <v>4.2</v>
      </c>
      <c r="H141" s="26">
        <v>10.7</v>
      </c>
      <c r="I141" s="26">
        <v>115</v>
      </c>
      <c r="J141" s="26">
        <v>0.7</v>
      </c>
      <c r="K141" s="69" t="s">
        <v>57</v>
      </c>
    </row>
    <row r="142" spans="2:11" ht="19.899999999999999" customHeight="1" thickBot="1" x14ac:dyDescent="0.3">
      <c r="B142" s="67" t="s">
        <v>14</v>
      </c>
      <c r="C142" s="3"/>
      <c r="D142" s="112"/>
      <c r="E142" s="30">
        <f t="shared" ref="E142:J142" si="9">E141+E140+E139</f>
        <v>400</v>
      </c>
      <c r="F142" s="31">
        <f t="shared" si="9"/>
        <v>15.2</v>
      </c>
      <c r="G142" s="31">
        <f t="shared" si="9"/>
        <v>9.1999999999999993</v>
      </c>
      <c r="H142" s="31">
        <f t="shared" si="9"/>
        <v>19.549999999999997</v>
      </c>
      <c r="I142" s="31">
        <f t="shared" si="9"/>
        <v>234</v>
      </c>
      <c r="J142" s="31">
        <f t="shared" si="9"/>
        <v>0.89999999999999991</v>
      </c>
      <c r="K142" s="91"/>
    </row>
    <row r="143" spans="2:11" ht="19.899999999999999" customHeight="1" thickBot="1" x14ac:dyDescent="0.3">
      <c r="B143" s="457" t="s">
        <v>31</v>
      </c>
      <c r="C143" s="458"/>
      <c r="D143" s="459"/>
      <c r="E143" s="275" t="s">
        <v>236</v>
      </c>
      <c r="F143" s="167">
        <f>F142+F138+F130+F127</f>
        <v>50.570000000000007</v>
      </c>
      <c r="G143" s="167">
        <f>G142+G138+G130+G127</f>
        <v>59.559999999999995</v>
      </c>
      <c r="H143" s="167">
        <f>H142+H138+H130+H127</f>
        <v>145.91</v>
      </c>
      <c r="I143" s="167">
        <f>I142+I138+I130+I127</f>
        <v>1334.8</v>
      </c>
      <c r="J143" s="167">
        <f>J142+J138+J130+J127</f>
        <v>30.04</v>
      </c>
      <c r="K143" s="91"/>
    </row>
    <row r="144" spans="2:11" ht="19.899999999999999" customHeight="1" x14ac:dyDescent="0.25">
      <c r="K144" s="47"/>
    </row>
    <row r="146" spans="2:11" ht="15.75" x14ac:dyDescent="0.25">
      <c r="J146" s="414" t="s">
        <v>244</v>
      </c>
      <c r="K146" s="415"/>
    </row>
    <row r="147" spans="2:11" s="1" customFormat="1" ht="15.75" x14ac:dyDescent="0.25">
      <c r="D147" s="393" t="s">
        <v>230</v>
      </c>
      <c r="E147" s="394"/>
      <c r="J147" s="415" t="s">
        <v>71</v>
      </c>
      <c r="K147" s="415"/>
    </row>
    <row r="148" spans="2:11" s="1" customFormat="1" ht="15.75" thickBot="1" x14ac:dyDescent="0.3"/>
    <row r="149" spans="2:11" ht="16.5" thickBot="1" x14ac:dyDescent="0.3">
      <c r="B149" s="395" t="s">
        <v>27</v>
      </c>
      <c r="C149" s="389" t="s">
        <v>1</v>
      </c>
      <c r="D149" s="390"/>
      <c r="E149" s="395" t="s">
        <v>2</v>
      </c>
      <c r="F149" s="397" t="s">
        <v>3</v>
      </c>
      <c r="G149" s="398"/>
      <c r="H149" s="399"/>
      <c r="I149" s="395" t="s">
        <v>4</v>
      </c>
      <c r="J149" s="395" t="s">
        <v>5</v>
      </c>
      <c r="K149" s="403" t="s">
        <v>70</v>
      </c>
    </row>
    <row r="150" spans="2:11" ht="16.5" thickBot="1" x14ac:dyDescent="0.3">
      <c r="B150" s="447"/>
      <c r="C150" s="391"/>
      <c r="D150" s="392"/>
      <c r="E150" s="396"/>
      <c r="F150" s="20" t="s">
        <v>6</v>
      </c>
      <c r="G150" s="20" t="s">
        <v>7</v>
      </c>
      <c r="H150" s="20" t="s">
        <v>8</v>
      </c>
      <c r="I150" s="396"/>
      <c r="J150" s="396"/>
      <c r="K150" s="404"/>
    </row>
    <row r="151" spans="2:11" ht="16.149999999999999" customHeight="1" thickBot="1" x14ac:dyDescent="0.3">
      <c r="B151" s="400" t="s">
        <v>152</v>
      </c>
      <c r="C151" s="401"/>
      <c r="D151" s="401"/>
      <c r="E151" s="401"/>
      <c r="F151" s="401"/>
      <c r="G151" s="401"/>
      <c r="H151" s="401"/>
      <c r="I151" s="401"/>
      <c r="J151" s="402"/>
      <c r="K151" s="58"/>
    </row>
    <row r="152" spans="2:11" ht="18" customHeight="1" thickBot="1" x14ac:dyDescent="0.3">
      <c r="B152" s="405" t="s">
        <v>38</v>
      </c>
      <c r="C152" s="406"/>
      <c r="D152" s="406"/>
      <c r="E152" s="406"/>
      <c r="F152" s="406"/>
      <c r="G152" s="406"/>
      <c r="H152" s="406"/>
      <c r="I152" s="406"/>
      <c r="J152" s="407"/>
      <c r="K152" s="19"/>
    </row>
    <row r="153" spans="2:11" ht="31.15" customHeight="1" thickBot="1" x14ac:dyDescent="0.3">
      <c r="B153" s="408" t="s">
        <v>11</v>
      </c>
      <c r="C153" s="29" t="s">
        <v>32</v>
      </c>
      <c r="D153" s="33" t="s">
        <v>153</v>
      </c>
      <c r="E153" s="136" t="s">
        <v>231</v>
      </c>
      <c r="F153" s="137">
        <v>4.7</v>
      </c>
      <c r="G153" s="137">
        <v>4.4000000000000004</v>
      </c>
      <c r="H153" s="137">
        <v>18.7</v>
      </c>
      <c r="I153" s="137">
        <v>142</v>
      </c>
      <c r="J153" s="137">
        <v>1.3</v>
      </c>
      <c r="K153" s="68" t="s">
        <v>113</v>
      </c>
    </row>
    <row r="154" spans="2:11" s="56" customFormat="1" ht="19.899999999999999" customHeight="1" thickBot="1" x14ac:dyDescent="0.3">
      <c r="B154" s="409"/>
      <c r="C154" s="29" t="s">
        <v>43</v>
      </c>
      <c r="D154" s="145" t="s">
        <v>133</v>
      </c>
      <c r="E154" s="139">
        <v>20</v>
      </c>
      <c r="F154" s="88">
        <v>1</v>
      </c>
      <c r="G154" s="88">
        <v>0.5</v>
      </c>
      <c r="H154" s="88">
        <v>11</v>
      </c>
      <c r="I154" s="88">
        <v>55</v>
      </c>
      <c r="J154" s="88" t="s">
        <v>50</v>
      </c>
      <c r="K154" s="63" t="s">
        <v>171</v>
      </c>
    </row>
    <row r="155" spans="2:11" s="56" customFormat="1" ht="27" customHeight="1" thickBot="1" x14ac:dyDescent="0.3">
      <c r="B155" s="409"/>
      <c r="C155" s="29" t="s">
        <v>20</v>
      </c>
      <c r="D155" s="145" t="s">
        <v>136</v>
      </c>
      <c r="E155" s="139">
        <v>5</v>
      </c>
      <c r="F155" s="88">
        <v>0.02</v>
      </c>
      <c r="G155" s="88">
        <v>4.12</v>
      </c>
      <c r="H155" s="88">
        <v>0.04</v>
      </c>
      <c r="I155" s="88">
        <v>37</v>
      </c>
      <c r="J155" s="88">
        <v>0</v>
      </c>
      <c r="K155" s="63" t="s">
        <v>176</v>
      </c>
    </row>
    <row r="156" spans="2:11" s="56" customFormat="1" ht="19.899999999999999" customHeight="1" thickBot="1" x14ac:dyDescent="0.3">
      <c r="B156" s="410"/>
      <c r="C156" s="29" t="s">
        <v>23</v>
      </c>
      <c r="D156" s="143" t="s">
        <v>33</v>
      </c>
      <c r="E156" s="140">
        <v>180</v>
      </c>
      <c r="F156" s="141">
        <v>2.6</v>
      </c>
      <c r="G156" s="141">
        <v>2.4</v>
      </c>
      <c r="H156" s="141">
        <v>12</v>
      </c>
      <c r="I156" s="141">
        <v>86</v>
      </c>
      <c r="J156" s="141">
        <v>1.75</v>
      </c>
      <c r="K156" s="69" t="s">
        <v>72</v>
      </c>
    </row>
    <row r="157" spans="2:11" s="56" customFormat="1" ht="19.899999999999999" customHeight="1" thickBot="1" x14ac:dyDescent="0.3">
      <c r="B157" s="109" t="s">
        <v>14</v>
      </c>
      <c r="C157" s="29"/>
      <c r="D157" s="6"/>
      <c r="E157" s="142">
        <v>387.5</v>
      </c>
      <c r="F157" s="13">
        <f>F156+F155+F154+F153</f>
        <v>8.32</v>
      </c>
      <c r="G157" s="13">
        <f>G156+G155+G154+G153</f>
        <v>11.42</v>
      </c>
      <c r="H157" s="13">
        <f>SUM(H153:H156)</f>
        <v>41.739999999999995</v>
      </c>
      <c r="I157" s="13">
        <f>SUM(I153:I156)</f>
        <v>320</v>
      </c>
      <c r="J157" s="13">
        <f>SUM(J153:J156)</f>
        <v>3.05</v>
      </c>
      <c r="K157" s="70"/>
    </row>
    <row r="158" spans="2:11" s="56" customFormat="1" ht="28.15" customHeight="1" thickBot="1" x14ac:dyDescent="0.3">
      <c r="B158" s="411" t="s">
        <v>15</v>
      </c>
      <c r="C158" s="29"/>
      <c r="D158" s="149" t="s">
        <v>145</v>
      </c>
      <c r="E158" s="150">
        <v>80</v>
      </c>
      <c r="F158" s="247">
        <v>0</v>
      </c>
      <c r="G158" s="247">
        <v>0</v>
      </c>
      <c r="H158" s="247">
        <v>8.8000000000000007</v>
      </c>
      <c r="I158" s="247">
        <v>37.299999999999997</v>
      </c>
      <c r="J158" s="247"/>
      <c r="K158" s="261" t="s">
        <v>175</v>
      </c>
    </row>
    <row r="159" spans="2:11" s="56" customFormat="1" ht="24.6" customHeight="1" thickBot="1" x14ac:dyDescent="0.3">
      <c r="B159" s="432"/>
      <c r="C159" s="29" t="s">
        <v>24</v>
      </c>
      <c r="D159" s="37" t="s">
        <v>162</v>
      </c>
      <c r="E159" s="17">
        <v>15</v>
      </c>
      <c r="F159" s="10">
        <v>0.9</v>
      </c>
      <c r="G159" s="10">
        <v>2.2999999999999998</v>
      </c>
      <c r="H159" s="10">
        <v>10.199999999999999</v>
      </c>
      <c r="I159" s="10">
        <v>71</v>
      </c>
      <c r="J159" s="10">
        <v>0</v>
      </c>
      <c r="K159" s="37" t="s">
        <v>22</v>
      </c>
    </row>
    <row r="160" spans="2:11" s="56" customFormat="1" ht="19.899999999999999" customHeight="1" thickBot="1" x14ac:dyDescent="0.3">
      <c r="B160" s="109" t="s">
        <v>14</v>
      </c>
      <c r="C160" s="29"/>
      <c r="D160" s="6"/>
      <c r="E160" s="142">
        <f t="shared" ref="E160:J160" si="10">E159+E158</f>
        <v>95</v>
      </c>
      <c r="F160" s="13">
        <f t="shared" si="10"/>
        <v>0.9</v>
      </c>
      <c r="G160" s="13">
        <f t="shared" si="10"/>
        <v>2.2999999999999998</v>
      </c>
      <c r="H160" s="13">
        <f t="shared" si="10"/>
        <v>19</v>
      </c>
      <c r="I160" s="13">
        <f t="shared" si="10"/>
        <v>108.3</v>
      </c>
      <c r="J160" s="13">
        <f t="shared" si="10"/>
        <v>0</v>
      </c>
      <c r="K160" s="112"/>
    </row>
    <row r="161" spans="2:11" s="56" customFormat="1" ht="27.6" customHeight="1" thickBot="1" x14ac:dyDescent="0.3">
      <c r="B161" s="408" t="s">
        <v>17</v>
      </c>
      <c r="C161" s="89"/>
      <c r="D161" s="175" t="s">
        <v>117</v>
      </c>
      <c r="E161" s="128" t="s">
        <v>237</v>
      </c>
      <c r="F161" s="128">
        <v>3.86</v>
      </c>
      <c r="G161" s="128">
        <v>5.5</v>
      </c>
      <c r="H161" s="128">
        <v>12.3</v>
      </c>
      <c r="I161" s="128">
        <v>129</v>
      </c>
      <c r="J161" s="128">
        <v>9</v>
      </c>
      <c r="K161" s="78" t="s">
        <v>57</v>
      </c>
    </row>
    <row r="162" spans="2:11" s="56" customFormat="1" ht="33" customHeight="1" x14ac:dyDescent="0.25">
      <c r="B162" s="409"/>
      <c r="C162" s="430" t="s">
        <v>51</v>
      </c>
      <c r="D162" s="260" t="s">
        <v>112</v>
      </c>
      <c r="E162" s="77" t="s">
        <v>238</v>
      </c>
      <c r="F162" s="77">
        <v>13.6</v>
      </c>
      <c r="G162" s="77">
        <v>20.6</v>
      </c>
      <c r="H162" s="77">
        <v>8.9</v>
      </c>
      <c r="I162" s="77">
        <v>277</v>
      </c>
      <c r="J162" s="77">
        <v>17.3</v>
      </c>
      <c r="K162" s="52" t="s">
        <v>79</v>
      </c>
    </row>
    <row r="163" spans="2:11" s="56" customFormat="1" ht="19.899999999999999" customHeight="1" thickBot="1" x14ac:dyDescent="0.3">
      <c r="B163" s="409"/>
      <c r="C163" s="431"/>
      <c r="D163" s="260" t="s">
        <v>63</v>
      </c>
      <c r="E163" s="101">
        <v>150</v>
      </c>
      <c r="F163" s="101">
        <v>0.36</v>
      </c>
      <c r="G163" s="101">
        <v>0</v>
      </c>
      <c r="H163" s="101">
        <v>16.5</v>
      </c>
      <c r="I163" s="101">
        <v>68</v>
      </c>
      <c r="J163" s="101">
        <v>7.0000000000000007E-2</v>
      </c>
      <c r="K163" s="338" t="s">
        <v>60</v>
      </c>
    </row>
    <row r="164" spans="2:11" s="56" customFormat="1" ht="19.899999999999999" customHeight="1" thickBot="1" x14ac:dyDescent="0.3">
      <c r="B164" s="409"/>
      <c r="C164" s="115" t="s">
        <v>52</v>
      </c>
      <c r="D164" s="82" t="s">
        <v>0</v>
      </c>
      <c r="E164" s="94">
        <v>40</v>
      </c>
      <c r="F164" s="213">
        <v>0.9</v>
      </c>
      <c r="G164" s="213">
        <v>0.3</v>
      </c>
      <c r="H164" s="213">
        <v>11</v>
      </c>
      <c r="I164" s="213">
        <v>57</v>
      </c>
      <c r="J164" s="213">
        <v>0</v>
      </c>
      <c r="K164" s="63" t="s">
        <v>171</v>
      </c>
    </row>
    <row r="165" spans="2:11" s="56" customFormat="1" ht="19.899999999999999" customHeight="1" thickTop="1" thickBot="1" x14ac:dyDescent="0.3">
      <c r="B165" s="39" t="s">
        <v>14</v>
      </c>
      <c r="C165" s="115"/>
      <c r="D165" s="215"/>
      <c r="E165" s="216">
        <v>575</v>
      </c>
      <c r="F165" s="276">
        <f>F161+F162+F163+F164</f>
        <v>18.72</v>
      </c>
      <c r="G165" s="276">
        <f>G161+G162+G163+G164</f>
        <v>26.400000000000002</v>
      </c>
      <c r="H165" s="276">
        <f>H161+H162+H163+H164</f>
        <v>48.7</v>
      </c>
      <c r="I165" s="276">
        <f>I161+I162+I163+I164</f>
        <v>531</v>
      </c>
      <c r="J165" s="276">
        <f>J161+J162+J163+J164</f>
        <v>26.37</v>
      </c>
      <c r="K165" s="241"/>
    </row>
    <row r="166" spans="2:11" s="56" customFormat="1" ht="19.899999999999999" customHeight="1" thickBot="1" x14ac:dyDescent="0.3">
      <c r="B166" s="411" t="s">
        <v>125</v>
      </c>
      <c r="C166" s="115"/>
      <c r="D166" s="214" t="s">
        <v>165</v>
      </c>
      <c r="E166" s="44">
        <v>20</v>
      </c>
      <c r="F166" s="249">
        <v>0</v>
      </c>
      <c r="G166" s="249">
        <v>0</v>
      </c>
      <c r="H166" s="249">
        <v>0.4</v>
      </c>
      <c r="I166" s="249">
        <v>1.4</v>
      </c>
      <c r="J166" s="253">
        <v>6.35</v>
      </c>
      <c r="K166" s="76" t="s">
        <v>84</v>
      </c>
    </row>
    <row r="167" spans="2:11" s="56" customFormat="1" ht="19.899999999999999" customHeight="1" x14ac:dyDescent="0.25">
      <c r="B167" s="412"/>
      <c r="C167" s="248"/>
      <c r="D167" s="35" t="s">
        <v>30</v>
      </c>
      <c r="E167" s="230">
        <v>140</v>
      </c>
      <c r="F167" s="250">
        <v>2.5</v>
      </c>
      <c r="G167" s="250">
        <v>4.5999999999999996</v>
      </c>
      <c r="H167" s="250">
        <v>5.6</v>
      </c>
      <c r="I167" s="250">
        <v>90</v>
      </c>
      <c r="J167" s="277">
        <v>24</v>
      </c>
      <c r="K167" s="278" t="s">
        <v>166</v>
      </c>
    </row>
    <row r="168" spans="2:11" s="56" customFormat="1" ht="19.899999999999999" customHeight="1" x14ac:dyDescent="0.25">
      <c r="B168" s="412"/>
      <c r="C168" s="89" t="s">
        <v>53</v>
      </c>
      <c r="D168" s="207" t="s">
        <v>167</v>
      </c>
      <c r="E168" s="257">
        <v>70</v>
      </c>
      <c r="F168" s="251">
        <v>8</v>
      </c>
      <c r="G168" s="251">
        <v>7.1</v>
      </c>
      <c r="H168" s="251">
        <v>11</v>
      </c>
      <c r="I168" s="251">
        <v>145</v>
      </c>
      <c r="J168" s="251">
        <v>0.7</v>
      </c>
      <c r="K168" s="278" t="s">
        <v>168</v>
      </c>
    </row>
    <row r="169" spans="2:11" s="56" customFormat="1" ht="24.6" customHeight="1" thickBot="1" x14ac:dyDescent="0.3">
      <c r="B169" s="423"/>
      <c r="C169" s="201"/>
      <c r="D169" s="146" t="s">
        <v>21</v>
      </c>
      <c r="E169" s="155">
        <v>150</v>
      </c>
      <c r="F169" s="266">
        <v>0</v>
      </c>
      <c r="G169" s="266">
        <v>0</v>
      </c>
      <c r="H169" s="266">
        <v>7.2</v>
      </c>
      <c r="I169" s="266">
        <v>29</v>
      </c>
      <c r="J169" s="266"/>
      <c r="K169" s="261" t="s">
        <v>169</v>
      </c>
    </row>
    <row r="170" spans="2:11" s="56" customFormat="1" ht="19.899999999999999" customHeight="1" thickTop="1" thickBot="1" x14ac:dyDescent="0.3">
      <c r="B170" s="280" t="s">
        <v>14</v>
      </c>
      <c r="C170" s="281"/>
      <c r="D170" s="233" t="s">
        <v>22</v>
      </c>
      <c r="E170" s="269">
        <f>E169+E168+E167+E166</f>
        <v>380</v>
      </c>
      <c r="F170" s="269">
        <f>F169+F168+F167+F166</f>
        <v>10.5</v>
      </c>
      <c r="G170" s="270">
        <f t="shared" ref="G170:J170" si="11">G166+G168</f>
        <v>7.1</v>
      </c>
      <c r="H170" s="270">
        <f t="shared" si="11"/>
        <v>11.4</v>
      </c>
      <c r="I170" s="270">
        <f t="shared" si="11"/>
        <v>146.4</v>
      </c>
      <c r="J170" s="270">
        <f t="shared" si="11"/>
        <v>7.05</v>
      </c>
      <c r="K170" s="339"/>
    </row>
    <row r="171" spans="2:11" s="56" customFormat="1" ht="19.899999999999999" customHeight="1" thickTop="1" thickBot="1" x14ac:dyDescent="0.3">
      <c r="B171" s="427" t="s">
        <v>37</v>
      </c>
      <c r="C171" s="428"/>
      <c r="D171" s="429"/>
      <c r="E171" s="287">
        <f t="shared" ref="E171:J171" si="12">E170+E165+E160+E157</f>
        <v>1437.5</v>
      </c>
      <c r="F171" s="279">
        <f t="shared" si="12"/>
        <v>38.44</v>
      </c>
      <c r="G171" s="279">
        <f t="shared" si="12"/>
        <v>47.22</v>
      </c>
      <c r="H171" s="279">
        <f t="shared" si="12"/>
        <v>120.83999999999999</v>
      </c>
      <c r="I171" s="279">
        <f t="shared" si="12"/>
        <v>1105.6999999999998</v>
      </c>
      <c r="J171" s="279">
        <f t="shared" si="12"/>
        <v>36.47</v>
      </c>
      <c r="K171" s="329"/>
    </row>
    <row r="172" spans="2:11" s="56" customFormat="1" ht="19.899999999999999" customHeight="1" thickBot="1" x14ac:dyDescent="0.3">
      <c r="B172" s="424" t="s">
        <v>122</v>
      </c>
      <c r="C172" s="425"/>
      <c r="D172" s="426"/>
      <c r="E172" s="92">
        <v>1535</v>
      </c>
      <c r="F172" s="289">
        <v>51</v>
      </c>
      <c r="G172" s="289">
        <v>56</v>
      </c>
      <c r="H172" s="289">
        <v>148</v>
      </c>
      <c r="I172" s="289">
        <v>1393</v>
      </c>
      <c r="J172" s="289">
        <v>29</v>
      </c>
      <c r="K172" s="340"/>
    </row>
    <row r="173" spans="2:11" ht="22.15" customHeight="1" thickTop="1" x14ac:dyDescent="0.25">
      <c r="B173" s="56"/>
      <c r="C173" s="56"/>
      <c r="D173" s="56"/>
      <c r="E173" s="56"/>
      <c r="F173" s="56"/>
      <c r="G173" s="56"/>
      <c r="H173" s="56"/>
      <c r="I173" s="56"/>
      <c r="J173" s="56"/>
      <c r="K173" s="47"/>
    </row>
    <row r="174" spans="2:11" s="1" customFormat="1" ht="22.15" customHeight="1" x14ac:dyDescent="0.25">
      <c r="B174" s="56"/>
      <c r="C174" s="56"/>
      <c r="D174" s="56" t="s">
        <v>22</v>
      </c>
      <c r="E174" s="56"/>
      <c r="F174" s="56"/>
      <c r="G174" s="56"/>
      <c r="H174" s="56"/>
      <c r="I174" s="56"/>
      <c r="J174" s="414" t="s">
        <v>244</v>
      </c>
      <c r="K174" s="415"/>
    </row>
    <row r="175" spans="2:11" s="1" customFormat="1" ht="22.15" customHeight="1" x14ac:dyDescent="0.25">
      <c r="B175" s="56"/>
      <c r="C175" s="56"/>
      <c r="D175" s="393" t="s">
        <v>230</v>
      </c>
      <c r="E175" s="394"/>
      <c r="F175" s="56" t="s">
        <v>22</v>
      </c>
      <c r="G175" s="56"/>
      <c r="H175" s="56" t="s">
        <v>22</v>
      </c>
      <c r="I175" s="56" t="s">
        <v>22</v>
      </c>
      <c r="J175" s="422" t="s">
        <v>71</v>
      </c>
      <c r="K175" s="422"/>
    </row>
    <row r="176" spans="2:11" ht="22.15" customHeight="1" x14ac:dyDescent="0.25">
      <c r="B176" s="56"/>
      <c r="C176" s="56"/>
      <c r="D176" s="56"/>
      <c r="E176" s="56"/>
      <c r="F176" s="56"/>
      <c r="G176" s="56"/>
      <c r="H176" s="56"/>
      <c r="I176" s="56"/>
      <c r="J176" s="56"/>
      <c r="K176" s="56"/>
    </row>
    <row r="177" spans="2:11" ht="22.15" customHeight="1" x14ac:dyDescent="0.25">
      <c r="B177" s="416" t="s">
        <v>27</v>
      </c>
      <c r="C177" s="418" t="s">
        <v>1</v>
      </c>
      <c r="D177" s="419"/>
      <c r="E177" s="416" t="s">
        <v>2</v>
      </c>
      <c r="F177" s="416" t="s">
        <v>3</v>
      </c>
      <c r="G177" s="416"/>
      <c r="H177" s="416"/>
      <c r="I177" s="416" t="s">
        <v>4</v>
      </c>
      <c r="J177" s="416" t="s">
        <v>5</v>
      </c>
      <c r="K177" s="420" t="s">
        <v>70</v>
      </c>
    </row>
    <row r="178" spans="2:11" ht="22.15" customHeight="1" x14ac:dyDescent="0.25">
      <c r="B178" s="417"/>
      <c r="C178" s="419"/>
      <c r="D178" s="419"/>
      <c r="E178" s="416"/>
      <c r="F178" s="84" t="s">
        <v>6</v>
      </c>
      <c r="G178" s="84" t="s">
        <v>7</v>
      </c>
      <c r="H178" s="84" t="s">
        <v>8</v>
      </c>
      <c r="I178" s="416"/>
      <c r="J178" s="416"/>
      <c r="K178" s="421"/>
    </row>
    <row r="179" spans="2:11" ht="22.15" customHeight="1" x14ac:dyDescent="0.25">
      <c r="B179" s="446" t="s">
        <v>177</v>
      </c>
      <c r="C179" s="446"/>
      <c r="D179" s="446"/>
      <c r="E179" s="446"/>
      <c r="F179" s="446"/>
      <c r="G179" s="446"/>
      <c r="H179" s="446"/>
      <c r="I179" s="446"/>
      <c r="J179" s="446"/>
      <c r="K179" s="341"/>
    </row>
    <row r="180" spans="2:11" ht="22.15" customHeight="1" x14ac:dyDescent="0.25">
      <c r="B180" s="473" t="s">
        <v>67</v>
      </c>
      <c r="C180" s="473"/>
      <c r="D180" s="473"/>
      <c r="E180" s="473"/>
      <c r="F180" s="473"/>
      <c r="G180" s="473"/>
      <c r="H180" s="473"/>
      <c r="I180" s="473"/>
      <c r="J180" s="473"/>
      <c r="K180" s="341"/>
    </row>
    <row r="181" spans="2:11" ht="26.45" customHeight="1" x14ac:dyDescent="0.25">
      <c r="B181" s="474" t="s">
        <v>64</v>
      </c>
      <c r="C181" s="100"/>
      <c r="D181" s="95" t="s">
        <v>12</v>
      </c>
      <c r="E181" s="77">
        <v>180</v>
      </c>
      <c r="F181" s="77">
        <v>5.6</v>
      </c>
      <c r="G181" s="77">
        <v>4.8</v>
      </c>
      <c r="H181" s="77">
        <v>18</v>
      </c>
      <c r="I181" s="77">
        <v>143</v>
      </c>
      <c r="J181" s="77">
        <v>0.9</v>
      </c>
      <c r="K181" s="106" t="s">
        <v>55</v>
      </c>
    </row>
    <row r="182" spans="2:11" ht="25.15" customHeight="1" thickBot="1" x14ac:dyDescent="0.3">
      <c r="B182" s="474"/>
      <c r="C182" s="100"/>
      <c r="D182" s="37" t="s">
        <v>162</v>
      </c>
      <c r="E182" s="77">
        <v>16</v>
      </c>
      <c r="F182" s="77">
        <v>1</v>
      </c>
      <c r="G182" s="77">
        <v>0.3</v>
      </c>
      <c r="H182" s="77">
        <v>12.2</v>
      </c>
      <c r="I182" s="77">
        <v>55</v>
      </c>
      <c r="J182" s="77">
        <v>0</v>
      </c>
      <c r="K182" s="106" t="s">
        <v>18</v>
      </c>
    </row>
    <row r="183" spans="2:11" ht="19.899999999999999" customHeight="1" thickBot="1" x14ac:dyDescent="0.3">
      <c r="B183" s="475"/>
      <c r="C183" s="102"/>
      <c r="D183" s="86" t="s">
        <v>13</v>
      </c>
      <c r="E183" s="125">
        <v>180</v>
      </c>
      <c r="F183" s="125">
        <v>0</v>
      </c>
      <c r="G183" s="125">
        <v>0</v>
      </c>
      <c r="H183" s="125">
        <v>0</v>
      </c>
      <c r="I183" s="125">
        <v>0</v>
      </c>
      <c r="J183" s="125">
        <v>0</v>
      </c>
      <c r="K183" s="342" t="s">
        <v>56</v>
      </c>
    </row>
    <row r="184" spans="2:11" ht="22.15" customHeight="1" thickBot="1" x14ac:dyDescent="0.3">
      <c r="B184" s="129" t="s">
        <v>14</v>
      </c>
      <c r="C184" s="130"/>
      <c r="D184" s="93"/>
      <c r="E184" s="83">
        <f t="shared" ref="E184:J184" si="13">SUM(E181:E183)</f>
        <v>376</v>
      </c>
      <c r="F184" s="83">
        <f t="shared" si="13"/>
        <v>6.6</v>
      </c>
      <c r="G184" s="83">
        <f t="shared" si="13"/>
        <v>5.0999999999999996</v>
      </c>
      <c r="H184" s="83">
        <f t="shared" si="13"/>
        <v>30.2</v>
      </c>
      <c r="I184" s="83">
        <f t="shared" si="13"/>
        <v>198</v>
      </c>
      <c r="J184" s="83">
        <f t="shared" si="13"/>
        <v>0.9</v>
      </c>
      <c r="K184" s="343"/>
    </row>
    <row r="185" spans="2:11" ht="22.15" customHeight="1" thickBot="1" x14ac:dyDescent="0.3">
      <c r="B185" s="108" t="s">
        <v>65</v>
      </c>
      <c r="C185" s="131"/>
      <c r="D185" s="132" t="s">
        <v>16</v>
      </c>
      <c r="E185" s="133">
        <v>80</v>
      </c>
      <c r="F185" s="31">
        <v>0</v>
      </c>
      <c r="G185" s="31">
        <v>0</v>
      </c>
      <c r="H185" s="31">
        <v>8.32</v>
      </c>
      <c r="I185" s="31">
        <v>37.299999999999997</v>
      </c>
      <c r="J185" s="283">
        <v>2</v>
      </c>
      <c r="K185" s="261" t="s">
        <v>175</v>
      </c>
    </row>
    <row r="186" spans="2:11" ht="22.15" customHeight="1" thickBot="1" x14ac:dyDescent="0.3">
      <c r="B186" s="129" t="s">
        <v>14</v>
      </c>
      <c r="C186" s="130"/>
      <c r="D186" s="93"/>
      <c r="E186" s="83">
        <f t="shared" ref="E186:J186" si="14">SUM(E185)</f>
        <v>80</v>
      </c>
      <c r="F186" s="83">
        <f t="shared" si="14"/>
        <v>0</v>
      </c>
      <c r="G186" s="83">
        <f t="shared" si="14"/>
        <v>0</v>
      </c>
      <c r="H186" s="83">
        <f t="shared" si="14"/>
        <v>8.32</v>
      </c>
      <c r="I186" s="83">
        <f t="shared" si="14"/>
        <v>37.299999999999997</v>
      </c>
      <c r="J186" s="83">
        <f t="shared" si="14"/>
        <v>2</v>
      </c>
      <c r="K186" s="344" t="s">
        <v>22</v>
      </c>
    </row>
    <row r="187" spans="2:11" ht="21.6" hidden="1" customHeight="1" x14ac:dyDescent="0.25">
      <c r="B187" s="476" t="s">
        <v>66</v>
      </c>
      <c r="C187" s="126"/>
      <c r="D187" s="127"/>
      <c r="E187" s="128"/>
      <c r="F187" s="128"/>
      <c r="G187" s="128"/>
      <c r="H187" s="128"/>
      <c r="I187" s="128"/>
      <c r="J187" s="128"/>
      <c r="K187" s="302"/>
    </row>
    <row r="188" spans="2:11" s="1" customFormat="1" ht="21.6" customHeight="1" x14ac:dyDescent="0.25">
      <c r="B188" s="476"/>
      <c r="C188" s="126"/>
      <c r="D188" s="127" t="s">
        <v>185</v>
      </c>
      <c r="E188" s="128">
        <v>180</v>
      </c>
      <c r="F188" s="128">
        <v>4.8</v>
      </c>
      <c r="G188" s="128">
        <v>1.8</v>
      </c>
      <c r="H188" s="128">
        <v>16.399999999999999</v>
      </c>
      <c r="I188" s="128">
        <v>94</v>
      </c>
      <c r="J188" s="128">
        <v>0</v>
      </c>
      <c r="K188" s="302" t="s">
        <v>179</v>
      </c>
    </row>
    <row r="189" spans="2:11" ht="26.45" customHeight="1" x14ac:dyDescent="0.25">
      <c r="B189" s="477"/>
      <c r="C189" s="100"/>
      <c r="D189" s="288" t="s">
        <v>178</v>
      </c>
      <c r="E189" s="230">
        <v>15</v>
      </c>
      <c r="F189" s="371">
        <v>4</v>
      </c>
      <c r="G189" s="371">
        <v>2.9</v>
      </c>
      <c r="H189" s="371">
        <v>0</v>
      </c>
      <c r="I189" s="371">
        <v>42.3</v>
      </c>
      <c r="J189" s="373">
        <v>2.2000000000000002</v>
      </c>
      <c r="K189" s="75" t="s">
        <v>73</v>
      </c>
    </row>
    <row r="190" spans="2:11" ht="22.15" customHeight="1" x14ac:dyDescent="0.25">
      <c r="B190" s="477"/>
      <c r="C190" s="100"/>
      <c r="D190" s="95" t="s">
        <v>61</v>
      </c>
      <c r="E190" s="77" t="s">
        <v>239</v>
      </c>
      <c r="F190" s="77">
        <v>9</v>
      </c>
      <c r="G190" s="77">
        <v>12.4</v>
      </c>
      <c r="H190" s="77">
        <v>16.399999999999999</v>
      </c>
      <c r="I190" s="77">
        <v>214</v>
      </c>
      <c r="J190" s="77">
        <v>2.73</v>
      </c>
      <c r="K190" s="106" t="s">
        <v>58</v>
      </c>
    </row>
    <row r="191" spans="2:11" ht="28.9" customHeight="1" x14ac:dyDescent="0.25">
      <c r="B191" s="477"/>
      <c r="C191" s="100"/>
      <c r="D191" s="95" t="s">
        <v>62</v>
      </c>
      <c r="E191" s="77">
        <v>140</v>
      </c>
      <c r="F191" s="77">
        <v>8</v>
      </c>
      <c r="G191" s="77">
        <v>5.6</v>
      </c>
      <c r="H191" s="77">
        <v>35.299999999999997</v>
      </c>
      <c r="I191" s="77">
        <v>226</v>
      </c>
      <c r="J191" s="77">
        <v>0</v>
      </c>
      <c r="K191" s="106" t="s">
        <v>59</v>
      </c>
    </row>
    <row r="192" spans="2:11" ht="22.15" customHeight="1" x14ac:dyDescent="0.25">
      <c r="B192" s="477"/>
      <c r="C192" s="100"/>
      <c r="D192" s="95" t="s">
        <v>63</v>
      </c>
      <c r="E192" s="101">
        <v>180</v>
      </c>
      <c r="F192" s="101">
        <v>0.4</v>
      </c>
      <c r="G192" s="101" t="s">
        <v>18</v>
      </c>
      <c r="H192" s="101">
        <v>16.5</v>
      </c>
      <c r="I192" s="101">
        <v>68</v>
      </c>
      <c r="J192" s="101">
        <v>7.0000000000000007E-2</v>
      </c>
      <c r="K192" s="345" t="s">
        <v>60</v>
      </c>
    </row>
    <row r="193" spans="2:11" ht="22.15" customHeight="1" thickBot="1" x14ac:dyDescent="0.3">
      <c r="B193" s="478"/>
      <c r="C193" s="102"/>
      <c r="D193" s="86" t="s">
        <v>0</v>
      </c>
      <c r="E193" s="94">
        <v>40</v>
      </c>
      <c r="F193" s="213">
        <v>0.9</v>
      </c>
      <c r="G193" s="213">
        <v>0.3</v>
      </c>
      <c r="H193" s="213">
        <v>11</v>
      </c>
      <c r="I193" s="213">
        <v>57</v>
      </c>
      <c r="J193" s="213">
        <v>0</v>
      </c>
      <c r="K193" s="342" t="s">
        <v>22</v>
      </c>
    </row>
    <row r="194" spans="2:11" ht="22.15" customHeight="1" thickBot="1" x14ac:dyDescent="0.3">
      <c r="B194" s="129" t="s">
        <v>14</v>
      </c>
      <c r="C194" s="130"/>
      <c r="D194" s="134"/>
      <c r="E194" s="83">
        <v>575</v>
      </c>
      <c r="F194" s="83">
        <f>SUM(F187:F193)</f>
        <v>27.099999999999998</v>
      </c>
      <c r="G194" s="83">
        <f>SUM(G187:G193)</f>
        <v>23.000000000000004</v>
      </c>
      <c r="H194" s="83">
        <f>SUM(H187:H193)</f>
        <v>95.6</v>
      </c>
      <c r="I194" s="83">
        <f>SUM(I187:I193)</f>
        <v>701.3</v>
      </c>
      <c r="J194" s="83">
        <f>SUM(J187:J193)</f>
        <v>5</v>
      </c>
      <c r="K194" s="91"/>
    </row>
    <row r="195" spans="2:11" ht="22.15" customHeight="1" x14ac:dyDescent="0.25">
      <c r="B195" s="411" t="s">
        <v>125</v>
      </c>
      <c r="C195" s="126"/>
      <c r="D195" s="127" t="s">
        <v>180</v>
      </c>
      <c r="E195" s="128">
        <v>110</v>
      </c>
      <c r="F195" s="128">
        <v>13.2</v>
      </c>
      <c r="G195" s="128">
        <v>10.3</v>
      </c>
      <c r="H195" s="128">
        <v>16.5</v>
      </c>
      <c r="I195" s="128">
        <v>227</v>
      </c>
      <c r="J195" s="128">
        <v>0.35</v>
      </c>
      <c r="K195" s="302" t="s">
        <v>184</v>
      </c>
    </row>
    <row r="196" spans="2:11" ht="22.15" customHeight="1" x14ac:dyDescent="0.25">
      <c r="B196" s="412"/>
      <c r="C196" s="100"/>
      <c r="D196" s="291" t="s">
        <v>181</v>
      </c>
      <c r="E196" s="77">
        <v>180</v>
      </c>
      <c r="F196" s="77">
        <v>0</v>
      </c>
      <c r="G196" s="77">
        <v>0</v>
      </c>
      <c r="H196" s="77">
        <v>19.2</v>
      </c>
      <c r="I196" s="77">
        <v>92</v>
      </c>
      <c r="J196" s="77">
        <v>1.7000000000000001E-2</v>
      </c>
      <c r="K196" s="106" t="s">
        <v>183</v>
      </c>
    </row>
    <row r="197" spans="2:11" ht="22.15" customHeight="1" thickBot="1" x14ac:dyDescent="0.3">
      <c r="B197" s="412"/>
      <c r="C197" s="102"/>
      <c r="D197" s="86" t="s">
        <v>182</v>
      </c>
      <c r="E197" s="135">
        <v>15</v>
      </c>
      <c r="F197" s="135">
        <v>0.8</v>
      </c>
      <c r="G197" s="135">
        <v>2</v>
      </c>
      <c r="H197" s="135">
        <v>10</v>
      </c>
      <c r="I197" s="135">
        <v>70</v>
      </c>
      <c r="J197" s="135">
        <v>0</v>
      </c>
      <c r="K197" s="346"/>
    </row>
    <row r="198" spans="2:11" ht="27.6" customHeight="1" thickBot="1" x14ac:dyDescent="0.3">
      <c r="B198" s="118" t="s">
        <v>14</v>
      </c>
      <c r="C198" s="130"/>
      <c r="D198" s="80"/>
      <c r="E198" s="83">
        <f t="shared" ref="E198:J198" si="15">SUM(E195:E197)</f>
        <v>305</v>
      </c>
      <c r="F198" s="83">
        <f t="shared" si="15"/>
        <v>14</v>
      </c>
      <c r="G198" s="83">
        <f t="shared" si="15"/>
        <v>12.3</v>
      </c>
      <c r="H198" s="83">
        <f t="shared" si="15"/>
        <v>45.7</v>
      </c>
      <c r="I198" s="83">
        <f t="shared" si="15"/>
        <v>389</v>
      </c>
      <c r="J198" s="83">
        <f t="shared" si="15"/>
        <v>0.36699999999999999</v>
      </c>
      <c r="K198" s="347"/>
    </row>
    <row r="199" spans="2:11" ht="28.9" customHeight="1" thickBot="1" x14ac:dyDescent="0.3">
      <c r="B199" s="468" t="s">
        <v>41</v>
      </c>
      <c r="C199" s="469"/>
      <c r="D199" s="469"/>
      <c r="E199" s="83">
        <f>E184+E186+E194+E198</f>
        <v>1336</v>
      </c>
      <c r="F199" s="83">
        <f t="shared" ref="F199:J199" si="16">F184+F186+F194+F198</f>
        <v>47.699999999999996</v>
      </c>
      <c r="G199" s="83">
        <f t="shared" si="16"/>
        <v>40.400000000000006</v>
      </c>
      <c r="H199" s="83">
        <f t="shared" si="16"/>
        <v>179.82</v>
      </c>
      <c r="I199" s="83">
        <f t="shared" si="16"/>
        <v>1325.6</v>
      </c>
      <c r="J199" s="83">
        <f t="shared" si="16"/>
        <v>8.2669999999999995</v>
      </c>
      <c r="K199" s="347"/>
    </row>
    <row r="200" spans="2:11" ht="22.15" customHeight="1" x14ac:dyDescent="0.25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2:11" x14ac:dyDescent="0.25">
      <c r="B201" s="87"/>
      <c r="C201" s="87"/>
      <c r="D201" s="87"/>
      <c r="E201" s="87"/>
      <c r="F201" s="87"/>
      <c r="G201" s="87"/>
      <c r="H201" s="87"/>
      <c r="I201" s="87"/>
      <c r="J201" s="87"/>
      <c r="K201" s="87"/>
    </row>
    <row r="202" spans="2:11" ht="15.75" x14ac:dyDescent="0.25">
      <c r="J202" s="414" t="s">
        <v>244</v>
      </c>
      <c r="K202" s="415"/>
    </row>
    <row r="203" spans="2:11" ht="15.75" x14ac:dyDescent="0.25">
      <c r="D203" s="393" t="s">
        <v>230</v>
      </c>
      <c r="E203" s="394"/>
      <c r="J203" s="415" t="s">
        <v>71</v>
      </c>
      <c r="K203" s="415"/>
    </row>
    <row r="205" spans="2:11" s="1" customFormat="1" ht="18.75" x14ac:dyDescent="0.25">
      <c r="B205" s="436" t="s">
        <v>27</v>
      </c>
      <c r="C205" s="438" t="s">
        <v>1</v>
      </c>
      <c r="D205" s="439"/>
      <c r="E205" s="436" t="s">
        <v>2</v>
      </c>
      <c r="F205" s="436" t="s">
        <v>3</v>
      </c>
      <c r="G205" s="436"/>
      <c r="H205" s="436"/>
      <c r="I205" s="436" t="s">
        <v>4</v>
      </c>
      <c r="J205" s="436" t="s">
        <v>5</v>
      </c>
      <c r="K205" s="444" t="s">
        <v>70</v>
      </c>
    </row>
    <row r="206" spans="2:11" s="1" customFormat="1" ht="37.5" x14ac:dyDescent="0.3">
      <c r="B206" s="437"/>
      <c r="C206" s="439"/>
      <c r="D206" s="439"/>
      <c r="E206" s="436"/>
      <c r="F206" s="182" t="s">
        <v>6</v>
      </c>
      <c r="G206" s="182" t="s">
        <v>7</v>
      </c>
      <c r="H206" s="182" t="s">
        <v>8</v>
      </c>
      <c r="I206" s="436"/>
      <c r="J206" s="436"/>
      <c r="K206" s="445"/>
    </row>
    <row r="207" spans="2:11" s="1" customFormat="1" ht="24" customHeight="1" x14ac:dyDescent="0.25">
      <c r="B207" s="446" t="s">
        <v>177</v>
      </c>
      <c r="C207" s="446"/>
      <c r="D207" s="446"/>
      <c r="E207" s="446"/>
      <c r="F207" s="446"/>
      <c r="G207" s="446"/>
      <c r="H207" s="446"/>
      <c r="I207" s="446"/>
      <c r="J207" s="446"/>
      <c r="K207" s="85"/>
    </row>
    <row r="208" spans="2:11" ht="24" customHeight="1" thickBot="1" x14ac:dyDescent="0.3">
      <c r="B208" s="473" t="s">
        <v>114</v>
      </c>
      <c r="C208" s="473"/>
      <c r="D208" s="473"/>
      <c r="E208" s="473"/>
      <c r="F208" s="473"/>
      <c r="G208" s="473"/>
      <c r="H208" s="473"/>
      <c r="I208" s="473"/>
      <c r="J208" s="473"/>
      <c r="K208" s="85"/>
    </row>
    <row r="209" spans="2:11" ht="37.15" customHeight="1" x14ac:dyDescent="0.25">
      <c r="B209" s="470" t="s">
        <v>64</v>
      </c>
      <c r="C209" s="122"/>
      <c r="D209" s="202" t="s">
        <v>96</v>
      </c>
      <c r="E209" s="34" t="s">
        <v>231</v>
      </c>
      <c r="F209" s="22">
        <v>5</v>
      </c>
      <c r="G209" s="22">
        <v>5.4</v>
      </c>
      <c r="H209" s="22">
        <v>17</v>
      </c>
      <c r="I209" s="22">
        <v>144</v>
      </c>
      <c r="J209" s="22">
        <v>1.26</v>
      </c>
      <c r="K209" s="106" t="s">
        <v>95</v>
      </c>
    </row>
    <row r="210" spans="2:11" ht="19.899999999999999" customHeight="1" x14ac:dyDescent="0.25">
      <c r="B210" s="470"/>
      <c r="C210" s="122"/>
      <c r="D210" s="145" t="s">
        <v>136</v>
      </c>
      <c r="E210" s="139">
        <v>5</v>
      </c>
      <c r="F210" s="88">
        <v>0.02</v>
      </c>
      <c r="G210" s="88">
        <v>4.12</v>
      </c>
      <c r="H210" s="88">
        <v>0.04</v>
      </c>
      <c r="I210" s="88">
        <v>37</v>
      </c>
      <c r="J210" s="88">
        <v>0</v>
      </c>
      <c r="K210" s="63" t="s">
        <v>176</v>
      </c>
    </row>
    <row r="211" spans="2:11" ht="19.899999999999999" customHeight="1" x14ac:dyDescent="0.25">
      <c r="B211" s="470"/>
      <c r="C211" s="122"/>
      <c r="D211" s="121" t="s">
        <v>20</v>
      </c>
      <c r="E211" s="139">
        <v>20</v>
      </c>
      <c r="F211" s="88">
        <v>1</v>
      </c>
      <c r="G211" s="88">
        <v>0.5</v>
      </c>
      <c r="H211" s="88">
        <v>11</v>
      </c>
      <c r="I211" s="88">
        <v>55</v>
      </c>
      <c r="J211" s="88" t="s">
        <v>50</v>
      </c>
      <c r="K211" s="63" t="s">
        <v>171</v>
      </c>
    </row>
    <row r="212" spans="2:11" ht="19.899999999999999" customHeight="1" thickBot="1" x14ac:dyDescent="0.3">
      <c r="B212" s="471"/>
      <c r="C212" s="102"/>
      <c r="D212" s="82" t="s">
        <v>23</v>
      </c>
      <c r="E212" s="125">
        <v>180</v>
      </c>
      <c r="F212" s="125">
        <v>4.2</v>
      </c>
      <c r="G212" s="125">
        <v>4.62</v>
      </c>
      <c r="H212" s="125">
        <v>18</v>
      </c>
      <c r="I212" s="125">
        <v>130</v>
      </c>
      <c r="J212" s="125">
        <v>1.75</v>
      </c>
      <c r="K212" s="342" t="s">
        <v>72</v>
      </c>
    </row>
    <row r="213" spans="2:11" ht="19.899999999999999" customHeight="1" thickBot="1" x14ac:dyDescent="0.3">
      <c r="B213" s="120" t="s">
        <v>14</v>
      </c>
      <c r="C213" s="130"/>
      <c r="D213" s="176"/>
      <c r="E213" s="83">
        <v>387.5</v>
      </c>
      <c r="F213" s="83">
        <f>F209+F210+F211+F212</f>
        <v>10.219999999999999</v>
      </c>
      <c r="G213" s="83">
        <f t="shared" ref="G213:I213" si="17">G209+G210+G211+G212</f>
        <v>14.64</v>
      </c>
      <c r="H213" s="83">
        <f t="shared" si="17"/>
        <v>46.04</v>
      </c>
      <c r="I213" s="83">
        <f t="shared" si="17"/>
        <v>366</v>
      </c>
      <c r="J213" s="83" t="s">
        <v>240</v>
      </c>
      <c r="K213" s="347"/>
    </row>
    <row r="214" spans="2:11" ht="19.899999999999999" customHeight="1" thickBot="1" x14ac:dyDescent="0.3">
      <c r="B214" s="177" t="s">
        <v>65</v>
      </c>
      <c r="C214" s="131"/>
      <c r="D214" s="132" t="s">
        <v>16</v>
      </c>
      <c r="E214" s="133">
        <v>80</v>
      </c>
      <c r="F214" s="294">
        <v>0</v>
      </c>
      <c r="G214" s="294">
        <v>0</v>
      </c>
      <c r="H214" s="294">
        <v>8.32</v>
      </c>
      <c r="I214" s="294">
        <v>37.299999999999997</v>
      </c>
      <c r="J214" s="295">
        <v>2</v>
      </c>
      <c r="K214" s="261" t="s">
        <v>175</v>
      </c>
    </row>
    <row r="215" spans="2:11" ht="19.899999999999999" customHeight="1" thickBot="1" x14ac:dyDescent="0.3">
      <c r="B215" s="120" t="s">
        <v>14</v>
      </c>
      <c r="C215" s="130"/>
      <c r="D215" s="180"/>
      <c r="E215" s="83">
        <f t="shared" ref="E215:J215" si="18">E214</f>
        <v>80</v>
      </c>
      <c r="F215" s="83">
        <f t="shared" si="18"/>
        <v>0</v>
      </c>
      <c r="G215" s="83">
        <f t="shared" si="18"/>
        <v>0</v>
      </c>
      <c r="H215" s="83">
        <f t="shared" si="18"/>
        <v>8.32</v>
      </c>
      <c r="I215" s="83">
        <f t="shared" si="18"/>
        <v>37.299999999999997</v>
      </c>
      <c r="J215" s="83">
        <f t="shared" si="18"/>
        <v>2</v>
      </c>
      <c r="K215" s="344"/>
    </row>
    <row r="216" spans="2:11" ht="19.899999999999999" customHeight="1" x14ac:dyDescent="0.25">
      <c r="B216" s="472" t="s">
        <v>66</v>
      </c>
      <c r="C216" s="126"/>
      <c r="D216" s="214" t="s">
        <v>165</v>
      </c>
      <c r="E216" s="44">
        <v>20</v>
      </c>
      <c r="F216" s="370">
        <v>0</v>
      </c>
      <c r="G216" s="370">
        <v>0</v>
      </c>
      <c r="H216" s="370">
        <v>0.4</v>
      </c>
      <c r="I216" s="370">
        <v>2.7</v>
      </c>
      <c r="J216" s="372">
        <v>6.3</v>
      </c>
      <c r="K216" s="76" t="s">
        <v>84</v>
      </c>
    </row>
    <row r="217" spans="2:11" ht="22.9" customHeight="1" x14ac:dyDescent="0.25">
      <c r="B217" s="470"/>
      <c r="C217" s="122"/>
      <c r="D217" s="293" t="s">
        <v>186</v>
      </c>
      <c r="E217" s="77">
        <v>180</v>
      </c>
      <c r="F217" s="77">
        <v>1.7</v>
      </c>
      <c r="G217" s="77">
        <v>1.7</v>
      </c>
      <c r="H217" s="77">
        <v>10</v>
      </c>
      <c r="I217" s="77">
        <v>65</v>
      </c>
      <c r="J217" s="77">
        <v>12</v>
      </c>
      <c r="K217" s="106" t="s">
        <v>190</v>
      </c>
    </row>
    <row r="218" spans="2:11" s="1" customFormat="1" ht="24.6" customHeight="1" x14ac:dyDescent="0.25">
      <c r="B218" s="470"/>
      <c r="C218" s="290"/>
      <c r="D218" s="293" t="s">
        <v>187</v>
      </c>
      <c r="E218" s="36">
        <v>10</v>
      </c>
      <c r="F218" s="27">
        <v>0.23</v>
      </c>
      <c r="G218" s="27">
        <v>1.5</v>
      </c>
      <c r="H218" s="27">
        <v>0.36</v>
      </c>
      <c r="I218" s="27">
        <v>17</v>
      </c>
      <c r="J218" s="24">
        <v>2</v>
      </c>
      <c r="K218" s="106"/>
    </row>
    <row r="219" spans="2:11" ht="19.899999999999999" customHeight="1" x14ac:dyDescent="0.25">
      <c r="B219" s="470"/>
      <c r="C219" s="122"/>
      <c r="D219" s="293" t="s">
        <v>178</v>
      </c>
      <c r="E219" s="230">
        <v>15</v>
      </c>
      <c r="F219" s="371">
        <v>4</v>
      </c>
      <c r="G219" s="371">
        <v>2.9</v>
      </c>
      <c r="H219" s="371">
        <v>0</v>
      </c>
      <c r="I219" s="371">
        <v>42.3</v>
      </c>
      <c r="J219" s="373">
        <v>2.2000000000000002</v>
      </c>
      <c r="K219" s="75" t="s">
        <v>73</v>
      </c>
    </row>
    <row r="220" spans="2:11" s="1" customFormat="1" ht="19.899999999999999" customHeight="1" x14ac:dyDescent="0.25">
      <c r="B220" s="470"/>
      <c r="C220" s="292"/>
      <c r="D220" s="175" t="s">
        <v>192</v>
      </c>
      <c r="E220" s="128">
        <v>120</v>
      </c>
      <c r="F220" s="128">
        <v>8.5</v>
      </c>
      <c r="G220" s="128">
        <v>11.5</v>
      </c>
      <c r="H220" s="128">
        <v>11.2</v>
      </c>
      <c r="I220" s="128">
        <v>190</v>
      </c>
      <c r="J220" s="128">
        <v>6.4</v>
      </c>
      <c r="K220" s="302" t="s">
        <v>194</v>
      </c>
    </row>
    <row r="221" spans="2:11" ht="33.6" customHeight="1" x14ac:dyDescent="0.25">
      <c r="B221" s="470"/>
      <c r="C221" s="122"/>
      <c r="D221" s="174" t="s">
        <v>98</v>
      </c>
      <c r="E221" s="94">
        <v>180</v>
      </c>
      <c r="F221" s="374">
        <v>0</v>
      </c>
      <c r="G221" s="374">
        <v>0</v>
      </c>
      <c r="H221" s="374">
        <v>10.25</v>
      </c>
      <c r="I221" s="374">
        <v>43</v>
      </c>
      <c r="J221" s="74">
        <v>2.2000000000000002</v>
      </c>
      <c r="K221" s="318" t="s">
        <v>73</v>
      </c>
    </row>
    <row r="222" spans="2:11" ht="19.899999999999999" customHeight="1" thickBot="1" x14ac:dyDescent="0.3">
      <c r="B222" s="471"/>
      <c r="C222" s="102"/>
      <c r="D222" s="82" t="s">
        <v>0</v>
      </c>
      <c r="E222" s="94">
        <v>40</v>
      </c>
      <c r="F222" s="213">
        <v>0.9</v>
      </c>
      <c r="G222" s="213">
        <v>0.3</v>
      </c>
      <c r="H222" s="213">
        <v>11</v>
      </c>
      <c r="I222" s="213">
        <v>57</v>
      </c>
      <c r="J222" s="213">
        <v>0</v>
      </c>
      <c r="K222" s="342" t="s">
        <v>22</v>
      </c>
    </row>
    <row r="223" spans="2:11" ht="19.899999999999999" customHeight="1" thickBot="1" x14ac:dyDescent="0.3">
      <c r="B223" s="120" t="s">
        <v>14</v>
      </c>
      <c r="C223" s="130"/>
      <c r="D223" s="297"/>
      <c r="E223" s="296">
        <f t="shared" ref="E223:J223" si="19">E222+E221+E220+E219+E218+E217+E216</f>
        <v>565</v>
      </c>
      <c r="F223" s="296">
        <f t="shared" si="19"/>
        <v>15.33</v>
      </c>
      <c r="G223" s="296">
        <f t="shared" si="19"/>
        <v>17.900000000000002</v>
      </c>
      <c r="H223" s="296">
        <f t="shared" si="19"/>
        <v>43.21</v>
      </c>
      <c r="I223" s="296">
        <f t="shared" si="19"/>
        <v>417</v>
      </c>
      <c r="J223" s="296">
        <f t="shared" si="19"/>
        <v>31.1</v>
      </c>
      <c r="K223" s="348"/>
    </row>
    <row r="224" spans="2:11" s="1" customFormat="1" ht="19.899999999999999" customHeight="1" thickTop="1" x14ac:dyDescent="0.25">
      <c r="B224" s="411" t="s">
        <v>125</v>
      </c>
      <c r="C224" s="131"/>
      <c r="D224" s="298" t="s">
        <v>191</v>
      </c>
      <c r="E224" s="300">
        <v>80</v>
      </c>
      <c r="F224" s="300">
        <v>6.6</v>
      </c>
      <c r="G224" s="300">
        <v>4</v>
      </c>
      <c r="H224" s="300">
        <v>40</v>
      </c>
      <c r="I224" s="300">
        <v>249</v>
      </c>
      <c r="J224" s="300">
        <v>0.06</v>
      </c>
      <c r="K224" s="301" t="s">
        <v>193</v>
      </c>
    </row>
    <row r="225" spans="2:11" s="1" customFormat="1" ht="19.899999999999999" customHeight="1" x14ac:dyDescent="0.25">
      <c r="B225" s="412"/>
      <c r="C225" s="131"/>
      <c r="D225" s="384" t="s">
        <v>45</v>
      </c>
      <c r="E225" s="77">
        <v>70</v>
      </c>
      <c r="F225" s="77">
        <v>10.6</v>
      </c>
      <c r="G225" s="77">
        <v>5</v>
      </c>
      <c r="H225" s="77">
        <v>1.4</v>
      </c>
      <c r="I225" s="77">
        <v>84</v>
      </c>
      <c r="J225" s="77">
        <v>0.25</v>
      </c>
      <c r="K225" s="106" t="s">
        <v>189</v>
      </c>
    </row>
    <row r="226" spans="2:11" ht="18.600000000000001" customHeight="1" x14ac:dyDescent="0.25">
      <c r="B226" s="412"/>
      <c r="C226" s="126"/>
      <c r="D226" s="384" t="s">
        <v>25</v>
      </c>
      <c r="E226" s="77">
        <v>150</v>
      </c>
      <c r="F226" s="77">
        <v>2.7</v>
      </c>
      <c r="G226" s="77">
        <v>4.5999999999999996</v>
      </c>
      <c r="H226" s="77">
        <v>10</v>
      </c>
      <c r="I226" s="77">
        <v>114</v>
      </c>
      <c r="J226" s="77">
        <v>3.8</v>
      </c>
      <c r="K226" s="106" t="s">
        <v>188</v>
      </c>
    </row>
    <row r="227" spans="2:11" ht="27" customHeight="1" thickBot="1" x14ac:dyDescent="0.3">
      <c r="B227" s="412"/>
      <c r="C227" s="102"/>
      <c r="D227" s="82" t="s">
        <v>21</v>
      </c>
      <c r="E227" s="125">
        <v>180</v>
      </c>
      <c r="F227" s="125">
        <v>0</v>
      </c>
      <c r="G227" s="125">
        <v>0</v>
      </c>
      <c r="H227" s="125">
        <v>7.2</v>
      </c>
      <c r="I227" s="125">
        <v>29</v>
      </c>
      <c r="J227" s="125">
        <v>0</v>
      </c>
      <c r="K227" s="261" t="s">
        <v>195</v>
      </c>
    </row>
    <row r="228" spans="2:11" ht="19.899999999999999" customHeight="1" thickBot="1" x14ac:dyDescent="0.3">
      <c r="B228" s="120" t="s">
        <v>14</v>
      </c>
      <c r="C228" s="181"/>
      <c r="D228" s="180"/>
      <c r="E228" s="83">
        <f t="shared" ref="E228:J228" si="20">E227+E226+E225+E224</f>
        <v>480</v>
      </c>
      <c r="F228" s="83">
        <f t="shared" si="20"/>
        <v>19.899999999999999</v>
      </c>
      <c r="G228" s="83">
        <f t="shared" si="20"/>
        <v>13.6</v>
      </c>
      <c r="H228" s="83">
        <f t="shared" si="20"/>
        <v>58.599999999999994</v>
      </c>
      <c r="I228" s="83">
        <f t="shared" si="20"/>
        <v>476</v>
      </c>
      <c r="J228" s="83">
        <f t="shared" si="20"/>
        <v>4.1099999999999994</v>
      </c>
      <c r="K228" s="344"/>
    </row>
    <row r="229" spans="2:11" ht="31.9" customHeight="1" thickBot="1" x14ac:dyDescent="0.3">
      <c r="B229" s="468" t="s">
        <v>118</v>
      </c>
      <c r="C229" s="469"/>
      <c r="D229" s="469"/>
      <c r="E229" s="83">
        <f>E228+E223+E215+E213</f>
        <v>1512.5</v>
      </c>
      <c r="F229" s="83">
        <f>F228+F223+F215+F213</f>
        <v>45.449999999999996</v>
      </c>
      <c r="G229" s="83">
        <f>G228+G223+G215+G213</f>
        <v>46.14</v>
      </c>
      <c r="H229" s="83">
        <f>H228+H223+H215+H213</f>
        <v>156.16999999999999</v>
      </c>
      <c r="I229" s="83">
        <f>I228+I223+I215+I213</f>
        <v>1296.3</v>
      </c>
      <c r="J229" s="83" t="s">
        <v>248</v>
      </c>
      <c r="K229" s="91"/>
    </row>
    <row r="230" spans="2:11" ht="15.75" x14ac:dyDescent="0.25">
      <c r="B230" s="56"/>
      <c r="C230" s="56"/>
      <c r="D230" s="56"/>
      <c r="E230" s="56"/>
      <c r="F230" s="56"/>
      <c r="G230" s="56"/>
      <c r="H230" s="56"/>
      <c r="I230" s="56"/>
      <c r="J230" s="56"/>
      <c r="K230" s="47"/>
    </row>
    <row r="231" spans="2:11" ht="15.75" x14ac:dyDescent="0.25">
      <c r="B231" s="56"/>
      <c r="C231" s="56"/>
      <c r="D231" s="56"/>
      <c r="E231" s="56"/>
      <c r="F231" s="56"/>
      <c r="G231" s="56"/>
      <c r="H231" s="56"/>
      <c r="I231" s="56"/>
      <c r="J231" s="56"/>
      <c r="K231" s="56"/>
    </row>
    <row r="232" spans="2:11" ht="15.75" x14ac:dyDescent="0.25">
      <c r="B232" s="56"/>
      <c r="C232" s="56"/>
      <c r="D232" s="56"/>
      <c r="E232" s="56"/>
      <c r="F232" s="56"/>
      <c r="G232" s="56"/>
      <c r="H232" s="56"/>
      <c r="I232" s="56"/>
      <c r="J232" s="414" t="s">
        <v>244</v>
      </c>
      <c r="K232" s="415"/>
    </row>
    <row r="233" spans="2:11" ht="15.75" x14ac:dyDescent="0.25">
      <c r="B233" s="56"/>
      <c r="C233" s="56"/>
      <c r="D233" s="393" t="s">
        <v>230</v>
      </c>
      <c r="E233" s="394"/>
      <c r="F233" s="56"/>
      <c r="G233" s="56"/>
      <c r="H233" s="56"/>
      <c r="I233" s="56"/>
      <c r="J233" s="422" t="s">
        <v>71</v>
      </c>
      <c r="K233" s="422"/>
    </row>
    <row r="234" spans="2:11" ht="18.75" x14ac:dyDescent="0.25">
      <c r="B234" s="436" t="s">
        <v>27</v>
      </c>
      <c r="C234" s="440" t="s">
        <v>1</v>
      </c>
      <c r="D234" s="441"/>
      <c r="E234" s="436" t="s">
        <v>2</v>
      </c>
      <c r="F234" s="436" t="s">
        <v>3</v>
      </c>
      <c r="G234" s="436"/>
      <c r="H234" s="436"/>
      <c r="I234" s="436" t="s">
        <v>4</v>
      </c>
      <c r="J234" s="436" t="s">
        <v>5</v>
      </c>
      <c r="K234" s="444" t="s">
        <v>70</v>
      </c>
    </row>
    <row r="235" spans="2:11" ht="37.5" x14ac:dyDescent="0.3">
      <c r="B235" s="437"/>
      <c r="C235" s="442"/>
      <c r="D235" s="443"/>
      <c r="E235" s="436"/>
      <c r="F235" s="182" t="s">
        <v>6</v>
      </c>
      <c r="G235" s="182" t="s">
        <v>7</v>
      </c>
      <c r="H235" s="182" t="s">
        <v>8</v>
      </c>
      <c r="I235" s="436"/>
      <c r="J235" s="436"/>
      <c r="K235" s="445"/>
    </row>
    <row r="236" spans="2:11" ht="16.899999999999999" customHeight="1" x14ac:dyDescent="0.25">
      <c r="B236" s="446" t="s">
        <v>177</v>
      </c>
      <c r="C236" s="446"/>
      <c r="D236" s="446"/>
      <c r="E236" s="446"/>
      <c r="F236" s="446"/>
      <c r="G236" s="446"/>
      <c r="H236" s="446"/>
      <c r="I236" s="446"/>
      <c r="J236" s="446"/>
      <c r="K236" s="341"/>
    </row>
    <row r="237" spans="2:11" ht="18" customHeight="1" x14ac:dyDescent="0.25">
      <c r="B237" s="473" t="s">
        <v>115</v>
      </c>
      <c r="C237" s="473"/>
      <c r="D237" s="473"/>
      <c r="E237" s="473"/>
      <c r="F237" s="473"/>
      <c r="G237" s="473"/>
      <c r="H237" s="473"/>
      <c r="I237" s="473"/>
      <c r="J237" s="473"/>
      <c r="K237" s="341"/>
    </row>
    <row r="238" spans="2:11" ht="31.15" customHeight="1" x14ac:dyDescent="0.25">
      <c r="B238" s="477" t="s">
        <v>64</v>
      </c>
      <c r="C238" s="122"/>
      <c r="D238" s="121" t="s">
        <v>99</v>
      </c>
      <c r="E238" s="77" t="s">
        <v>231</v>
      </c>
      <c r="F238" s="77">
        <v>5.6</v>
      </c>
      <c r="G238" s="77">
        <v>5.85</v>
      </c>
      <c r="H238" s="77">
        <v>23.2</v>
      </c>
      <c r="I238" s="77">
        <v>168</v>
      </c>
      <c r="J238" s="77">
        <v>1.26</v>
      </c>
      <c r="K238" s="106" t="s">
        <v>74</v>
      </c>
    </row>
    <row r="239" spans="2:11" ht="19.899999999999999" customHeight="1" x14ac:dyDescent="0.25">
      <c r="B239" s="477"/>
      <c r="C239" s="122"/>
      <c r="D239" s="299" t="s">
        <v>196</v>
      </c>
      <c r="E239" s="77">
        <v>15</v>
      </c>
      <c r="F239" s="77">
        <v>3</v>
      </c>
      <c r="G239" s="77">
        <v>4.3</v>
      </c>
      <c r="H239" s="77">
        <v>0</v>
      </c>
      <c r="I239" s="77">
        <v>54</v>
      </c>
      <c r="J239" s="77">
        <v>6</v>
      </c>
      <c r="K239" s="349" t="s">
        <v>220</v>
      </c>
    </row>
    <row r="240" spans="2:11" ht="19.899999999999999" customHeight="1" x14ac:dyDescent="0.25">
      <c r="B240" s="477"/>
      <c r="C240" s="122"/>
      <c r="D240" s="121" t="s">
        <v>20</v>
      </c>
      <c r="E240" s="139">
        <v>20</v>
      </c>
      <c r="F240" s="88">
        <v>1</v>
      </c>
      <c r="G240" s="88">
        <v>0.5</v>
      </c>
      <c r="H240" s="88">
        <v>11</v>
      </c>
      <c r="I240" s="88">
        <v>55</v>
      </c>
      <c r="J240" s="88" t="s">
        <v>50</v>
      </c>
      <c r="K240" s="63" t="s">
        <v>171</v>
      </c>
    </row>
    <row r="241" spans="2:12" ht="19.899999999999999" customHeight="1" thickBot="1" x14ac:dyDescent="0.3">
      <c r="B241" s="478"/>
      <c r="C241" s="102"/>
      <c r="D241" s="82" t="s">
        <v>48</v>
      </c>
      <c r="E241" s="135">
        <v>180</v>
      </c>
      <c r="F241" s="135">
        <v>3.6</v>
      </c>
      <c r="G241" s="135">
        <v>4.3</v>
      </c>
      <c r="H241" s="135">
        <v>16.2</v>
      </c>
      <c r="I241" s="135">
        <v>120</v>
      </c>
      <c r="J241" s="135">
        <v>0</v>
      </c>
      <c r="K241" s="346"/>
    </row>
    <row r="242" spans="2:12" ht="19.899999999999999" customHeight="1" thickBot="1" x14ac:dyDescent="0.3">
      <c r="B242" s="120" t="s">
        <v>101</v>
      </c>
      <c r="C242" s="130"/>
      <c r="D242" s="180"/>
      <c r="E242" s="83" t="s">
        <v>241</v>
      </c>
      <c r="F242" s="83">
        <f>F241+F240+F239+F238</f>
        <v>13.2</v>
      </c>
      <c r="G242" s="83">
        <f>G241+G240+G239+G238</f>
        <v>14.95</v>
      </c>
      <c r="H242" s="83">
        <f>H241+H240+H239+H238</f>
        <v>50.4</v>
      </c>
      <c r="I242" s="83">
        <f>I241+I240+I239+I238</f>
        <v>397</v>
      </c>
      <c r="J242" s="83" t="s">
        <v>221</v>
      </c>
      <c r="K242" s="347"/>
      <c r="L242" t="s">
        <v>22</v>
      </c>
    </row>
    <row r="243" spans="2:12" s="1" customFormat="1" ht="19.899999999999999" customHeight="1" x14ac:dyDescent="0.25">
      <c r="B243" s="312"/>
      <c r="C243" s="131"/>
      <c r="D243" s="178" t="s">
        <v>16</v>
      </c>
      <c r="E243" s="133">
        <v>80</v>
      </c>
      <c r="F243" s="309">
        <v>0</v>
      </c>
      <c r="G243" s="309">
        <v>0</v>
      </c>
      <c r="H243" s="309">
        <v>8.32</v>
      </c>
      <c r="I243" s="309">
        <v>37.299999999999997</v>
      </c>
      <c r="J243" s="309">
        <v>2</v>
      </c>
      <c r="K243" s="261" t="s">
        <v>175</v>
      </c>
    </row>
    <row r="244" spans="2:12" ht="24.6" customHeight="1" thickBot="1" x14ac:dyDescent="0.3">
      <c r="B244" s="177" t="s">
        <v>65</v>
      </c>
      <c r="C244" s="131"/>
      <c r="D244" s="37" t="s">
        <v>162</v>
      </c>
      <c r="E244" s="17">
        <v>15</v>
      </c>
      <c r="F244" s="10">
        <v>0.9</v>
      </c>
      <c r="G244" s="10">
        <v>2.2999999999999998</v>
      </c>
      <c r="H244" s="10">
        <v>10.199999999999999</v>
      </c>
      <c r="I244" s="10">
        <v>71</v>
      </c>
      <c r="J244" s="10">
        <v>0</v>
      </c>
      <c r="K244" s="37" t="s">
        <v>22</v>
      </c>
    </row>
    <row r="245" spans="2:12" ht="19.899999999999999" customHeight="1" thickBot="1" x14ac:dyDescent="0.3">
      <c r="B245" s="120" t="s">
        <v>101</v>
      </c>
      <c r="C245" s="130"/>
      <c r="D245" s="180"/>
      <c r="E245" s="83">
        <f>E244+E243</f>
        <v>95</v>
      </c>
      <c r="F245" s="83">
        <f t="shared" ref="F245:G245" si="21">SUM(F244)</f>
        <v>0.9</v>
      </c>
      <c r="G245" s="83">
        <f t="shared" si="21"/>
        <v>2.2999999999999998</v>
      </c>
      <c r="H245" s="83">
        <f>H244+H243</f>
        <v>18.52</v>
      </c>
      <c r="I245" s="83">
        <f>I244+I243</f>
        <v>108.3</v>
      </c>
      <c r="J245" s="83">
        <f>J244+J243</f>
        <v>2</v>
      </c>
      <c r="K245" s="344" t="s">
        <v>22</v>
      </c>
    </row>
    <row r="246" spans="2:12" ht="26.45" customHeight="1" x14ac:dyDescent="0.25">
      <c r="B246" s="476" t="s">
        <v>66</v>
      </c>
      <c r="C246" s="126"/>
      <c r="D246" s="220" t="s">
        <v>157</v>
      </c>
      <c r="E246" s="44">
        <v>20</v>
      </c>
      <c r="F246" s="370">
        <v>0</v>
      </c>
      <c r="G246" s="370">
        <v>0</v>
      </c>
      <c r="H246" s="370">
        <v>0.4</v>
      </c>
      <c r="I246" s="370">
        <v>2.7</v>
      </c>
      <c r="J246" s="372">
        <v>6.3</v>
      </c>
      <c r="K246" s="76" t="s">
        <v>84</v>
      </c>
    </row>
    <row r="247" spans="2:12" ht="19.899999999999999" customHeight="1" x14ac:dyDescent="0.25">
      <c r="B247" s="477"/>
      <c r="C247" s="122"/>
      <c r="D247" s="305" t="s">
        <v>197</v>
      </c>
      <c r="E247" s="77">
        <v>180</v>
      </c>
      <c r="F247" s="77">
        <v>10.199999999999999</v>
      </c>
      <c r="G247" s="77">
        <v>10.4</v>
      </c>
      <c r="H247" s="77">
        <v>7.8</v>
      </c>
      <c r="I247" s="77">
        <v>164</v>
      </c>
      <c r="J247" s="77">
        <v>2</v>
      </c>
      <c r="K247" s="106" t="s">
        <v>199</v>
      </c>
    </row>
    <row r="248" spans="2:12" s="1" customFormat="1" ht="19.899999999999999" customHeight="1" x14ac:dyDescent="0.25">
      <c r="B248" s="477"/>
      <c r="C248" s="303"/>
      <c r="D248" s="305" t="s">
        <v>198</v>
      </c>
      <c r="E248" s="77">
        <v>12</v>
      </c>
      <c r="F248" s="77">
        <v>1.7</v>
      </c>
      <c r="G248" s="77">
        <v>1.7</v>
      </c>
      <c r="H248" s="77">
        <v>1.2</v>
      </c>
      <c r="I248" s="77">
        <v>26</v>
      </c>
      <c r="J248" s="77">
        <v>0.2</v>
      </c>
      <c r="K248" s="106"/>
    </row>
    <row r="249" spans="2:12" s="1" customFormat="1" ht="19.899999999999999" customHeight="1" x14ac:dyDescent="0.25">
      <c r="B249" s="477"/>
      <c r="C249" s="304"/>
      <c r="D249" s="305" t="s">
        <v>44</v>
      </c>
      <c r="E249" s="77">
        <v>70</v>
      </c>
      <c r="F249" s="77">
        <v>12</v>
      </c>
      <c r="G249" s="77">
        <v>9.5</v>
      </c>
      <c r="H249" s="77">
        <v>7.2</v>
      </c>
      <c r="I249" s="77">
        <v>166</v>
      </c>
      <c r="J249" s="77">
        <v>5</v>
      </c>
      <c r="K249" s="106" t="s">
        <v>201</v>
      </c>
    </row>
    <row r="250" spans="2:12" s="1" customFormat="1" ht="19.899999999999999" customHeight="1" x14ac:dyDescent="0.25">
      <c r="B250" s="477"/>
      <c r="C250" s="307"/>
      <c r="D250" s="305" t="s">
        <v>34</v>
      </c>
      <c r="E250" s="77">
        <v>130</v>
      </c>
      <c r="F250" s="77">
        <v>3</v>
      </c>
      <c r="G250" s="77">
        <v>3.8</v>
      </c>
      <c r="H250" s="77">
        <v>25</v>
      </c>
      <c r="I250" s="77">
        <v>168</v>
      </c>
      <c r="J250" s="77">
        <v>0.01</v>
      </c>
      <c r="K250" s="106" t="s">
        <v>200</v>
      </c>
    </row>
    <row r="251" spans="2:12" ht="19.899999999999999" customHeight="1" x14ac:dyDescent="0.25">
      <c r="B251" s="477"/>
      <c r="C251" s="122"/>
      <c r="D251" s="306" t="s">
        <v>19</v>
      </c>
      <c r="E251" s="77">
        <v>40</v>
      </c>
      <c r="F251" s="77">
        <v>0</v>
      </c>
      <c r="G251" s="77">
        <v>1.6</v>
      </c>
      <c r="H251" s="77">
        <v>1.6</v>
      </c>
      <c r="I251" s="77">
        <v>21</v>
      </c>
      <c r="J251" s="77">
        <v>0.4</v>
      </c>
      <c r="K251" s="106" t="s">
        <v>202</v>
      </c>
    </row>
    <row r="252" spans="2:12" ht="41.45" customHeight="1" x14ac:dyDescent="0.25">
      <c r="B252" s="477"/>
      <c r="C252" s="122"/>
      <c r="D252" s="174" t="s">
        <v>98</v>
      </c>
      <c r="E252" s="94">
        <v>180</v>
      </c>
      <c r="F252" s="374">
        <v>0</v>
      </c>
      <c r="G252" s="374">
        <v>0</v>
      </c>
      <c r="H252" s="374">
        <v>10.25</v>
      </c>
      <c r="I252" s="374">
        <v>43</v>
      </c>
      <c r="J252" s="74">
        <v>2.2000000000000002</v>
      </c>
      <c r="K252" s="318" t="s">
        <v>73</v>
      </c>
    </row>
    <row r="253" spans="2:12" ht="19.899999999999999" customHeight="1" thickBot="1" x14ac:dyDescent="0.3">
      <c r="B253" s="478"/>
      <c r="C253" s="102"/>
      <c r="D253" s="82" t="s">
        <v>0</v>
      </c>
      <c r="E253" s="94">
        <v>40</v>
      </c>
      <c r="F253" s="213">
        <v>0.9</v>
      </c>
      <c r="G253" s="213">
        <v>0.3</v>
      </c>
      <c r="H253" s="213">
        <v>11</v>
      </c>
      <c r="I253" s="213">
        <v>57</v>
      </c>
      <c r="J253" s="213">
        <v>0</v>
      </c>
      <c r="K253" s="342" t="s">
        <v>22</v>
      </c>
    </row>
    <row r="254" spans="2:12" ht="19.899999999999999" customHeight="1" thickBot="1" x14ac:dyDescent="0.3">
      <c r="B254" s="120" t="s">
        <v>101</v>
      </c>
      <c r="C254" s="130"/>
      <c r="D254" s="180"/>
      <c r="E254" s="83">
        <f>E253+E252+E251+E250</f>
        <v>390</v>
      </c>
      <c r="F254" s="83">
        <f>F253+F252+F251+F250+F249+F248+F247+F246</f>
        <v>27.8</v>
      </c>
      <c r="G254" s="83">
        <f>G253+G252+G251+G250+G249+G248+G247+G246</f>
        <v>27.299999999999997</v>
      </c>
      <c r="H254" s="83">
        <f>H253+H252+H251+H250+H249+H248+H247+H246</f>
        <v>64.450000000000017</v>
      </c>
      <c r="I254" s="83">
        <f>I253+I252+I251+I250+I249+I248+I247+I246</f>
        <v>647.70000000000005</v>
      </c>
      <c r="J254" s="83">
        <f>J253+J252+J251+J250+J249+J248+J247+J246</f>
        <v>16.11</v>
      </c>
      <c r="K254" s="347"/>
    </row>
    <row r="255" spans="2:12" ht="19.899999999999999" customHeight="1" x14ac:dyDescent="0.25">
      <c r="B255" s="411" t="s">
        <v>125</v>
      </c>
      <c r="C255" s="126"/>
      <c r="D255" s="175" t="s">
        <v>132</v>
      </c>
      <c r="E255" s="128">
        <v>120</v>
      </c>
      <c r="F255" s="128">
        <v>12</v>
      </c>
      <c r="G255" s="128">
        <v>14.4</v>
      </c>
      <c r="H255" s="128">
        <v>2.4</v>
      </c>
      <c r="I255" s="128">
        <v>186</v>
      </c>
      <c r="J255" s="128">
        <v>0.24</v>
      </c>
      <c r="K255" s="302" t="s">
        <v>204</v>
      </c>
    </row>
    <row r="256" spans="2:12" s="1" customFormat="1" ht="31.9" customHeight="1" x14ac:dyDescent="0.25">
      <c r="B256" s="412"/>
      <c r="C256" s="126"/>
      <c r="D256" s="175" t="s">
        <v>158</v>
      </c>
      <c r="E256" s="128">
        <v>180</v>
      </c>
      <c r="F256" s="128">
        <v>4.8</v>
      </c>
      <c r="G256" s="128">
        <v>4.5599999999999996</v>
      </c>
      <c r="H256" s="128">
        <v>19.2</v>
      </c>
      <c r="I256" s="128">
        <v>119</v>
      </c>
      <c r="J256" s="128">
        <v>1.7</v>
      </c>
      <c r="K256" s="302" t="s">
        <v>203</v>
      </c>
    </row>
    <row r="257" spans="2:13" ht="24.6" customHeight="1" x14ac:dyDescent="0.25">
      <c r="B257" s="412"/>
      <c r="C257" s="122"/>
      <c r="D257" s="308" t="s">
        <v>133</v>
      </c>
      <c r="E257" s="77">
        <v>20</v>
      </c>
      <c r="F257" s="88">
        <v>1</v>
      </c>
      <c r="G257" s="88">
        <v>0.5</v>
      </c>
      <c r="H257" s="88">
        <v>11</v>
      </c>
      <c r="I257" s="88">
        <v>55</v>
      </c>
      <c r="J257" s="88" t="s">
        <v>50</v>
      </c>
      <c r="K257" s="63" t="s">
        <v>171</v>
      </c>
    </row>
    <row r="258" spans="2:13" ht="19.899999999999999" customHeight="1" thickBot="1" x14ac:dyDescent="0.3">
      <c r="B258" s="81" t="s">
        <v>14</v>
      </c>
      <c r="C258" s="82"/>
      <c r="D258" s="103"/>
      <c r="E258" s="103">
        <f>E257+E256+E255</f>
        <v>320</v>
      </c>
      <c r="F258" s="103">
        <f>SUM(F255:F257)</f>
        <v>17.8</v>
      </c>
      <c r="G258" s="103">
        <f>SUM(G255:G257)</f>
        <v>19.46</v>
      </c>
      <c r="H258" s="103">
        <f>SUM(H255:H257)</f>
        <v>32.599999999999994</v>
      </c>
      <c r="I258" s="103">
        <f>SUM(I255:I257)</f>
        <v>360</v>
      </c>
      <c r="J258" s="103">
        <f>SUM(J255:J257)</f>
        <v>1.94</v>
      </c>
      <c r="K258" s="342"/>
      <c r="L258" t="s">
        <v>22</v>
      </c>
    </row>
    <row r="259" spans="2:13" ht="27.6" customHeight="1" thickBot="1" x14ac:dyDescent="0.3">
      <c r="B259" s="468" t="s">
        <v>102</v>
      </c>
      <c r="C259" s="479"/>
      <c r="D259" s="469"/>
      <c r="E259" s="105" t="s">
        <v>242</v>
      </c>
      <c r="F259" s="105">
        <f>F258+F254+F245+F242</f>
        <v>59.7</v>
      </c>
      <c r="G259" s="105">
        <f>G258+G254+G245+G242</f>
        <v>64.009999999999991</v>
      </c>
      <c r="H259" s="105">
        <f>H258+H254+H245+H242</f>
        <v>165.97</v>
      </c>
      <c r="I259" s="105">
        <f>I258+I254+I245+I242</f>
        <v>1513</v>
      </c>
      <c r="J259" s="105" t="s">
        <v>243</v>
      </c>
      <c r="K259" s="344"/>
    </row>
    <row r="261" spans="2:13" s="1" customFormat="1" x14ac:dyDescent="0.25"/>
    <row r="262" spans="2:13" ht="15.75" x14ac:dyDescent="0.25">
      <c r="B262" s="47"/>
      <c r="C262" s="47"/>
      <c r="D262" s="47"/>
      <c r="E262" s="47"/>
      <c r="F262" s="47"/>
      <c r="G262" s="47"/>
      <c r="H262" s="47"/>
      <c r="I262" s="47"/>
      <c r="J262" s="414" t="s">
        <v>244</v>
      </c>
      <c r="K262" s="415"/>
      <c r="L262" s="1"/>
      <c r="M262" s="1"/>
    </row>
    <row r="263" spans="2:13" ht="15.75" x14ac:dyDescent="0.25">
      <c r="B263" s="47"/>
      <c r="C263" s="47"/>
      <c r="D263" s="393" t="s">
        <v>230</v>
      </c>
      <c r="E263" s="394"/>
      <c r="F263" s="47"/>
      <c r="G263" s="47"/>
      <c r="H263" s="47"/>
      <c r="I263" s="47"/>
      <c r="J263" s="484" t="s">
        <v>71</v>
      </c>
      <c r="K263" s="484"/>
      <c r="L263" s="1"/>
      <c r="M263" s="1"/>
    </row>
    <row r="264" spans="2:13" ht="15.75" x14ac:dyDescent="0.25">
      <c r="B264" s="416" t="s">
        <v>27</v>
      </c>
      <c r="C264" s="481" t="s">
        <v>1</v>
      </c>
      <c r="D264" s="482"/>
      <c r="E264" s="416" t="s">
        <v>2</v>
      </c>
      <c r="F264" s="416" t="s">
        <v>3</v>
      </c>
      <c r="G264" s="416"/>
      <c r="H264" s="416"/>
      <c r="I264" s="416" t="s">
        <v>4</v>
      </c>
      <c r="J264" s="416" t="s">
        <v>5</v>
      </c>
      <c r="K264" s="420" t="s">
        <v>70</v>
      </c>
    </row>
    <row r="265" spans="2:13" ht="15.75" x14ac:dyDescent="0.25">
      <c r="B265" s="480"/>
      <c r="C265" s="482"/>
      <c r="D265" s="482"/>
      <c r="E265" s="416"/>
      <c r="F265" s="84" t="s">
        <v>6</v>
      </c>
      <c r="G265" s="84" t="s">
        <v>7</v>
      </c>
      <c r="H265" s="84" t="s">
        <v>8</v>
      </c>
      <c r="I265" s="416"/>
      <c r="J265" s="416"/>
      <c r="K265" s="483"/>
    </row>
    <row r="266" spans="2:13" s="56" customFormat="1" ht="19.899999999999999" customHeight="1" x14ac:dyDescent="0.25">
      <c r="B266" s="446" t="s">
        <v>177</v>
      </c>
      <c r="C266" s="446"/>
      <c r="D266" s="446"/>
      <c r="E266" s="446"/>
      <c r="F266" s="446"/>
      <c r="G266" s="446"/>
      <c r="H266" s="446"/>
      <c r="I266" s="446"/>
      <c r="J266" s="446"/>
      <c r="K266" s="99"/>
    </row>
    <row r="267" spans="2:13" s="56" customFormat="1" ht="19.899999999999999" customHeight="1" x14ac:dyDescent="0.25">
      <c r="B267" s="473" t="s">
        <v>104</v>
      </c>
      <c r="C267" s="473"/>
      <c r="D267" s="473"/>
      <c r="E267" s="473"/>
      <c r="F267" s="473"/>
      <c r="G267" s="473"/>
      <c r="H267" s="473"/>
      <c r="I267" s="473"/>
      <c r="J267" s="473"/>
      <c r="K267" s="341"/>
    </row>
    <row r="268" spans="2:13" s="56" customFormat="1" ht="25.15" customHeight="1" x14ac:dyDescent="0.25">
      <c r="B268" s="477" t="s">
        <v>64</v>
      </c>
      <c r="C268" s="122"/>
      <c r="D268" s="310" t="s">
        <v>205</v>
      </c>
      <c r="E268" s="77" t="s">
        <v>231</v>
      </c>
      <c r="F268" s="77">
        <v>4.4000000000000004</v>
      </c>
      <c r="G268" s="77">
        <v>4.5</v>
      </c>
      <c r="H268" s="77">
        <v>20.7</v>
      </c>
      <c r="I268" s="77">
        <v>150</v>
      </c>
      <c r="J268" s="77">
        <v>1.2</v>
      </c>
      <c r="K268" s="106" t="s">
        <v>219</v>
      </c>
    </row>
    <row r="269" spans="2:13" s="56" customFormat="1" ht="19.899999999999999" customHeight="1" x14ac:dyDescent="0.25">
      <c r="B269" s="477"/>
      <c r="C269" s="122"/>
      <c r="D269" s="310" t="s">
        <v>206</v>
      </c>
      <c r="E269" s="77">
        <v>5</v>
      </c>
      <c r="F269" s="77">
        <v>0.02</v>
      </c>
      <c r="G269" s="77">
        <v>4.12</v>
      </c>
      <c r="H269" s="77">
        <v>0.04</v>
      </c>
      <c r="I269" s="77">
        <v>37</v>
      </c>
      <c r="J269" s="88">
        <v>0</v>
      </c>
      <c r="K269" s="63" t="s">
        <v>176</v>
      </c>
    </row>
    <row r="270" spans="2:13" s="56" customFormat="1" ht="19.899999999999999" customHeight="1" x14ac:dyDescent="0.25">
      <c r="B270" s="477"/>
      <c r="C270" s="122"/>
      <c r="D270" s="310" t="s">
        <v>133</v>
      </c>
      <c r="E270" s="77">
        <v>20</v>
      </c>
      <c r="F270" s="77">
        <v>1</v>
      </c>
      <c r="G270" s="77">
        <v>0.5</v>
      </c>
      <c r="H270" s="77">
        <v>11</v>
      </c>
      <c r="I270" s="77">
        <v>55</v>
      </c>
      <c r="J270" s="77">
        <v>0</v>
      </c>
      <c r="K270" s="63" t="s">
        <v>171</v>
      </c>
    </row>
    <row r="271" spans="2:13" s="56" customFormat="1" ht="19.899999999999999" customHeight="1" thickBot="1" x14ac:dyDescent="0.3">
      <c r="B271" s="478"/>
      <c r="C271" s="102"/>
      <c r="D271" s="82" t="s">
        <v>144</v>
      </c>
      <c r="E271" s="125">
        <v>180</v>
      </c>
      <c r="F271" s="125">
        <v>3.6</v>
      </c>
      <c r="G271" s="125">
        <v>4.3</v>
      </c>
      <c r="H271" s="125">
        <v>16.2</v>
      </c>
      <c r="I271" s="125">
        <v>120</v>
      </c>
      <c r="J271" s="125">
        <v>1.9</v>
      </c>
      <c r="K271" s="342" t="s">
        <v>218</v>
      </c>
    </row>
    <row r="272" spans="2:13" s="56" customFormat="1" ht="19.899999999999999" customHeight="1" thickBot="1" x14ac:dyDescent="0.3">
      <c r="B272" s="120" t="s">
        <v>14</v>
      </c>
      <c r="C272" s="130"/>
      <c r="D272" s="180"/>
      <c r="E272" s="83">
        <v>655</v>
      </c>
      <c r="F272" s="83">
        <f>F271+F270+F269+F268</f>
        <v>9.02</v>
      </c>
      <c r="G272" s="83">
        <f>G271+G270+G269+G268</f>
        <v>13.42</v>
      </c>
      <c r="H272" s="83">
        <f>H271+H270+H269+H268</f>
        <v>47.94</v>
      </c>
      <c r="I272" s="83">
        <f>I271+I270+I269+I268</f>
        <v>362</v>
      </c>
      <c r="J272" s="83">
        <f>J271+J270+J269+J268</f>
        <v>3.0999999999999996</v>
      </c>
      <c r="K272" s="347"/>
    </row>
    <row r="273" spans="2:11" s="56" customFormat="1" ht="19.899999999999999" customHeight="1" thickBot="1" x14ac:dyDescent="0.3">
      <c r="B273" s="177" t="s">
        <v>65</v>
      </c>
      <c r="C273" s="131"/>
      <c r="D273" s="178" t="s">
        <v>16</v>
      </c>
      <c r="E273" s="133">
        <v>80</v>
      </c>
      <c r="F273" s="311">
        <v>0</v>
      </c>
      <c r="G273" s="311">
        <v>0</v>
      </c>
      <c r="H273" s="311">
        <v>8.32</v>
      </c>
      <c r="I273" s="311">
        <v>37.299999999999997</v>
      </c>
      <c r="J273" s="311">
        <v>2</v>
      </c>
      <c r="K273" s="261" t="s">
        <v>175</v>
      </c>
    </row>
    <row r="274" spans="2:11" s="56" customFormat="1" ht="19.899999999999999" customHeight="1" thickBot="1" x14ac:dyDescent="0.3">
      <c r="B274" s="120" t="s">
        <v>14</v>
      </c>
      <c r="C274" s="130"/>
      <c r="D274" s="180"/>
      <c r="E274" s="83">
        <f t="shared" ref="E274:J274" si="22">SUM(E273)</f>
        <v>80</v>
      </c>
      <c r="F274" s="83">
        <f t="shared" si="22"/>
        <v>0</v>
      </c>
      <c r="G274" s="83">
        <f t="shared" si="22"/>
        <v>0</v>
      </c>
      <c r="H274" s="83">
        <f t="shared" si="22"/>
        <v>8.32</v>
      </c>
      <c r="I274" s="83">
        <f t="shared" si="22"/>
        <v>37.299999999999997</v>
      </c>
      <c r="J274" s="83">
        <f t="shared" si="22"/>
        <v>2</v>
      </c>
      <c r="K274" s="344" t="s">
        <v>22</v>
      </c>
    </row>
    <row r="275" spans="2:11" s="56" customFormat="1" ht="19.899999999999999" customHeight="1" x14ac:dyDescent="0.25">
      <c r="B275" s="509" t="s">
        <v>66</v>
      </c>
      <c r="C275" s="126"/>
      <c r="D275" s="179" t="s">
        <v>207</v>
      </c>
      <c r="E275" s="128">
        <v>190</v>
      </c>
      <c r="F275" s="128">
        <v>2.1</v>
      </c>
      <c r="G275" s="128">
        <v>2.2999999999999998</v>
      </c>
      <c r="H275" s="128">
        <v>15</v>
      </c>
      <c r="I275" s="128">
        <v>83</v>
      </c>
      <c r="J275" s="128">
        <v>5.7</v>
      </c>
      <c r="K275" s="302" t="s">
        <v>216</v>
      </c>
    </row>
    <row r="276" spans="2:11" s="56" customFormat="1" ht="19.899999999999999" customHeight="1" x14ac:dyDescent="0.25">
      <c r="B276" s="510"/>
      <c r="C276" s="126"/>
      <c r="D276" s="179" t="s">
        <v>187</v>
      </c>
      <c r="E276" s="36">
        <v>10</v>
      </c>
      <c r="F276" s="27">
        <v>0.23</v>
      </c>
      <c r="G276" s="27">
        <v>1.5</v>
      </c>
      <c r="H276" s="27">
        <v>0.36</v>
      </c>
      <c r="I276" s="27">
        <v>17</v>
      </c>
      <c r="J276" s="24">
        <v>2</v>
      </c>
      <c r="K276" s="302"/>
    </row>
    <row r="277" spans="2:11" s="56" customFormat="1" ht="31.9" customHeight="1" x14ac:dyDescent="0.25">
      <c r="B277" s="511"/>
      <c r="C277" s="122"/>
      <c r="D277" s="313" t="s">
        <v>208</v>
      </c>
      <c r="E277" s="77">
        <v>12</v>
      </c>
      <c r="F277" s="77">
        <v>2.2999999999999998</v>
      </c>
      <c r="G277" s="77">
        <v>1.8</v>
      </c>
      <c r="H277" s="77">
        <v>0.09</v>
      </c>
      <c r="I277" s="77">
        <v>26</v>
      </c>
      <c r="J277" s="77">
        <v>0.01</v>
      </c>
      <c r="K277" s="106" t="s">
        <v>217</v>
      </c>
    </row>
    <row r="278" spans="2:11" s="56" customFormat="1" ht="19.899999999999999" customHeight="1" x14ac:dyDescent="0.25">
      <c r="B278" s="511"/>
      <c r="C278" s="122"/>
      <c r="D278" s="313" t="s">
        <v>209</v>
      </c>
      <c r="E278" s="77">
        <v>80</v>
      </c>
      <c r="F278" s="77">
        <v>9.3000000000000007</v>
      </c>
      <c r="G278" s="77">
        <v>16.8</v>
      </c>
      <c r="H278" s="77">
        <v>12</v>
      </c>
      <c r="I278" s="77">
        <v>246</v>
      </c>
      <c r="J278" s="77">
        <v>5</v>
      </c>
      <c r="K278" s="106" t="s">
        <v>215</v>
      </c>
    </row>
    <row r="279" spans="2:11" s="56" customFormat="1" ht="19.899999999999999" customHeight="1" x14ac:dyDescent="0.25">
      <c r="B279" s="511"/>
      <c r="C279" s="122"/>
      <c r="D279" s="313" t="s">
        <v>210</v>
      </c>
      <c r="E279" s="77">
        <v>110</v>
      </c>
      <c r="F279" s="77">
        <v>2</v>
      </c>
      <c r="G279" s="77">
        <v>6</v>
      </c>
      <c r="H279" s="77">
        <v>15</v>
      </c>
      <c r="I279" s="77">
        <v>133</v>
      </c>
      <c r="J279" s="77">
        <v>8.5</v>
      </c>
      <c r="K279" s="318" t="s">
        <v>214</v>
      </c>
    </row>
    <row r="280" spans="2:11" s="56" customFormat="1" ht="33.6" customHeight="1" x14ac:dyDescent="0.25">
      <c r="B280" s="511"/>
      <c r="C280" s="122"/>
      <c r="D280" s="174" t="s">
        <v>98</v>
      </c>
      <c r="E280" s="94">
        <v>180</v>
      </c>
      <c r="F280" s="374">
        <v>0</v>
      </c>
      <c r="G280" s="374">
        <v>0</v>
      </c>
      <c r="H280" s="374">
        <v>10.25</v>
      </c>
      <c r="I280" s="374">
        <v>43</v>
      </c>
      <c r="J280" s="74">
        <v>2.2000000000000002</v>
      </c>
      <c r="K280" s="318" t="s">
        <v>73</v>
      </c>
    </row>
    <row r="281" spans="2:11" s="56" customFormat="1" ht="19.899999999999999" customHeight="1" thickBot="1" x14ac:dyDescent="0.3">
      <c r="B281" s="512"/>
      <c r="C281" s="102"/>
      <c r="D281" s="82" t="s">
        <v>0</v>
      </c>
      <c r="E281" s="94">
        <v>40</v>
      </c>
      <c r="F281" s="213">
        <v>0.9</v>
      </c>
      <c r="G281" s="213">
        <v>0.3</v>
      </c>
      <c r="H281" s="213">
        <v>11</v>
      </c>
      <c r="I281" s="213">
        <v>57</v>
      </c>
      <c r="J281" s="213">
        <v>0</v>
      </c>
      <c r="K281" s="342" t="s">
        <v>22</v>
      </c>
    </row>
    <row r="282" spans="2:11" s="56" customFormat="1" ht="19.899999999999999" customHeight="1" thickBot="1" x14ac:dyDescent="0.3">
      <c r="B282" s="120" t="s">
        <v>14</v>
      </c>
      <c r="C282" s="130"/>
      <c r="D282" s="180"/>
      <c r="E282" s="83">
        <f t="shared" ref="E282:J282" si="23">E281+E280+E279+E278+E277+E276+E275</f>
        <v>622</v>
      </c>
      <c r="F282" s="83">
        <f t="shared" si="23"/>
        <v>16.830000000000002</v>
      </c>
      <c r="G282" s="83">
        <f t="shared" si="23"/>
        <v>28.700000000000003</v>
      </c>
      <c r="H282" s="83">
        <f t="shared" si="23"/>
        <v>63.7</v>
      </c>
      <c r="I282" s="83">
        <f t="shared" si="23"/>
        <v>605</v>
      </c>
      <c r="J282" s="83">
        <f t="shared" si="23"/>
        <v>23.41</v>
      </c>
      <c r="K282" s="344"/>
    </row>
    <row r="283" spans="2:11" s="56" customFormat="1" ht="19.899999999999999" customHeight="1" x14ac:dyDescent="0.25">
      <c r="B283" s="411" t="s">
        <v>125</v>
      </c>
      <c r="C283" s="126"/>
      <c r="D283" s="175" t="s">
        <v>212</v>
      </c>
      <c r="E283" s="128">
        <v>180</v>
      </c>
      <c r="F283" s="128">
        <v>2.7</v>
      </c>
      <c r="G283" s="128">
        <v>0.9</v>
      </c>
      <c r="H283" s="128">
        <v>38</v>
      </c>
      <c r="I283" s="128">
        <v>172</v>
      </c>
      <c r="J283" s="128">
        <v>0.01</v>
      </c>
      <c r="K283" s="302"/>
    </row>
    <row r="284" spans="2:11" s="56" customFormat="1" ht="19.899999999999999" customHeight="1" x14ac:dyDescent="0.25">
      <c r="B284" s="412"/>
      <c r="C284" s="122"/>
      <c r="D284" s="315" t="s">
        <v>211</v>
      </c>
      <c r="E284" s="77">
        <v>20</v>
      </c>
      <c r="F284" s="77">
        <v>1.5</v>
      </c>
      <c r="G284" s="77">
        <v>1.7</v>
      </c>
      <c r="H284" s="77">
        <v>11</v>
      </c>
      <c r="I284" s="77">
        <v>65</v>
      </c>
      <c r="J284" s="77">
        <v>0.2</v>
      </c>
      <c r="K284" s="106"/>
    </row>
    <row r="285" spans="2:11" s="56" customFormat="1" ht="19.899999999999999" customHeight="1" x14ac:dyDescent="0.25">
      <c r="B285" s="412"/>
      <c r="C285" s="122"/>
      <c r="D285" s="314" t="s">
        <v>126</v>
      </c>
      <c r="E285" s="77">
        <v>120</v>
      </c>
      <c r="F285" s="77">
        <v>20.399999999999999</v>
      </c>
      <c r="G285" s="77">
        <v>12.3</v>
      </c>
      <c r="H285" s="77">
        <v>17.399999999999999</v>
      </c>
      <c r="I285" s="77">
        <v>280</v>
      </c>
      <c r="J285" s="77">
        <v>0.5</v>
      </c>
      <c r="K285" s="106" t="s">
        <v>213</v>
      </c>
    </row>
    <row r="286" spans="2:11" s="56" customFormat="1" ht="19.899999999999999" customHeight="1" thickBot="1" x14ac:dyDescent="0.3">
      <c r="B286" s="432"/>
      <c r="C286" s="102"/>
      <c r="D286" s="82" t="s">
        <v>21</v>
      </c>
      <c r="E286" s="135">
        <v>180</v>
      </c>
      <c r="F286" s="125">
        <v>0</v>
      </c>
      <c r="G286" s="125">
        <v>0</v>
      </c>
      <c r="H286" s="125">
        <v>7.2</v>
      </c>
      <c r="I286" s="125">
        <v>29</v>
      </c>
      <c r="J286" s="125">
        <v>0</v>
      </c>
      <c r="K286" s="261" t="s">
        <v>195</v>
      </c>
    </row>
    <row r="287" spans="2:11" s="56" customFormat="1" ht="19.899999999999999" customHeight="1" thickBot="1" x14ac:dyDescent="0.3">
      <c r="B287" s="120" t="s">
        <v>14</v>
      </c>
      <c r="C287" s="180"/>
      <c r="D287" s="83"/>
      <c r="E287" s="83">
        <f>E286+E285+E284+E283</f>
        <v>500</v>
      </c>
      <c r="F287" s="83">
        <f>F286+F285+F284+F283</f>
        <v>24.599999999999998</v>
      </c>
      <c r="G287" s="83">
        <f>G286+G285+G284+G283</f>
        <v>14.9</v>
      </c>
      <c r="H287" s="83">
        <f>SUM(H283:H286)</f>
        <v>73.600000000000009</v>
      </c>
      <c r="I287" s="83">
        <f>I286+I285+I284+I283</f>
        <v>546</v>
      </c>
      <c r="J287" s="83">
        <f>J286+J285+J284+J283</f>
        <v>0.71</v>
      </c>
      <c r="K287" s="350"/>
    </row>
    <row r="288" spans="2:11" s="56" customFormat="1" ht="19.899999999999999" customHeight="1" thickBot="1" x14ac:dyDescent="0.3">
      <c r="B288" s="468" t="s">
        <v>103</v>
      </c>
      <c r="C288" s="479"/>
      <c r="D288" s="469"/>
      <c r="E288" s="83">
        <f t="shared" ref="E288:J288" si="24">E287+E282+E274+E272</f>
        <v>1857</v>
      </c>
      <c r="F288" s="83">
        <f t="shared" si="24"/>
        <v>50.45</v>
      </c>
      <c r="G288" s="83">
        <f t="shared" si="24"/>
        <v>57.02</v>
      </c>
      <c r="H288" s="83">
        <f t="shared" si="24"/>
        <v>193.56</v>
      </c>
      <c r="I288" s="83">
        <f t="shared" si="24"/>
        <v>1550.3</v>
      </c>
      <c r="J288" s="83">
        <f t="shared" si="24"/>
        <v>29.22</v>
      </c>
      <c r="K288" s="351"/>
    </row>
    <row r="289" spans="2:11" s="56" customFormat="1" ht="19.899999999999999" customHeight="1" x14ac:dyDescent="0.25"/>
    <row r="290" spans="2:11" s="1" customFormat="1" x14ac:dyDescent="0.25"/>
    <row r="291" spans="2:11" ht="15.75" x14ac:dyDescent="0.25">
      <c r="B291" s="47"/>
      <c r="C291" s="47"/>
      <c r="D291" s="47"/>
      <c r="E291" s="47"/>
      <c r="F291" s="47"/>
      <c r="G291" s="47"/>
      <c r="H291" s="47"/>
      <c r="I291" s="47"/>
      <c r="J291" s="414" t="s">
        <v>244</v>
      </c>
      <c r="K291" s="415"/>
    </row>
    <row r="292" spans="2:11" ht="16.5" thickBot="1" x14ac:dyDescent="0.3">
      <c r="B292" s="47"/>
      <c r="C292" s="47"/>
      <c r="D292" s="393" t="s">
        <v>230</v>
      </c>
      <c r="E292" s="394"/>
      <c r="F292" s="47"/>
      <c r="G292" s="47"/>
      <c r="H292" s="47"/>
      <c r="I292" s="47"/>
      <c r="J292" s="484" t="s">
        <v>71</v>
      </c>
      <c r="K292" s="484"/>
    </row>
    <row r="293" spans="2:11" ht="19.899999999999999" customHeight="1" thickTop="1" thickBot="1" x14ac:dyDescent="0.3">
      <c r="B293" s="488" t="s">
        <v>27</v>
      </c>
      <c r="C293" s="490" t="s">
        <v>1</v>
      </c>
      <c r="D293" s="491"/>
      <c r="E293" s="488" t="s">
        <v>2</v>
      </c>
      <c r="F293" s="495" t="s">
        <v>3</v>
      </c>
      <c r="G293" s="496"/>
      <c r="H293" s="497"/>
      <c r="I293" s="488" t="s">
        <v>4</v>
      </c>
      <c r="J293" s="488" t="s">
        <v>5</v>
      </c>
      <c r="K293" s="498" t="s">
        <v>70</v>
      </c>
    </row>
    <row r="294" spans="2:11" ht="19.899999999999999" customHeight="1" thickBot="1" x14ac:dyDescent="0.35">
      <c r="B294" s="489"/>
      <c r="C294" s="492"/>
      <c r="D294" s="493"/>
      <c r="E294" s="494"/>
      <c r="F294" s="188" t="s">
        <v>6</v>
      </c>
      <c r="G294" s="188" t="s">
        <v>7</v>
      </c>
      <c r="H294" s="188" t="s">
        <v>8</v>
      </c>
      <c r="I294" s="494"/>
      <c r="J294" s="494"/>
      <c r="K294" s="499"/>
    </row>
    <row r="295" spans="2:11" ht="19.899999999999999" customHeight="1" thickTop="1" thickBot="1" x14ac:dyDescent="0.35">
      <c r="B295" s="433" t="s">
        <v>177</v>
      </c>
      <c r="C295" s="434"/>
      <c r="D295" s="434"/>
      <c r="E295" s="434"/>
      <c r="F295" s="434"/>
      <c r="G295" s="434"/>
      <c r="H295" s="434"/>
      <c r="I295" s="434"/>
      <c r="J295" s="435"/>
      <c r="K295" s="189"/>
    </row>
    <row r="296" spans="2:11" ht="19.899999999999999" customHeight="1" thickBot="1" x14ac:dyDescent="0.3">
      <c r="B296" s="405" t="s">
        <v>110</v>
      </c>
      <c r="C296" s="406"/>
      <c r="D296" s="406"/>
      <c r="E296" s="406"/>
      <c r="F296" s="406"/>
      <c r="G296" s="406"/>
      <c r="H296" s="406"/>
      <c r="I296" s="406"/>
      <c r="J296" s="407"/>
      <c r="K296" s="46"/>
    </row>
    <row r="297" spans="2:11" ht="28.9" customHeight="1" x14ac:dyDescent="0.25">
      <c r="B297" s="485" t="s">
        <v>64</v>
      </c>
      <c r="C297" s="190"/>
      <c r="D297" s="183" t="s">
        <v>105</v>
      </c>
      <c r="E297" s="136" t="s">
        <v>231</v>
      </c>
      <c r="F297" s="137">
        <v>4.7</v>
      </c>
      <c r="G297" s="137">
        <v>4.4000000000000004</v>
      </c>
      <c r="H297" s="137">
        <v>18.7</v>
      </c>
      <c r="I297" s="137">
        <v>142</v>
      </c>
      <c r="J297" s="137">
        <v>1.3</v>
      </c>
      <c r="K297" s="352" t="s">
        <v>75</v>
      </c>
    </row>
    <row r="298" spans="2:11" ht="19.899999999999999" customHeight="1" x14ac:dyDescent="0.25">
      <c r="B298" s="486"/>
      <c r="C298" s="190"/>
      <c r="D298" s="317" t="s">
        <v>133</v>
      </c>
      <c r="E298" s="77">
        <v>20</v>
      </c>
      <c r="F298" s="77">
        <v>1</v>
      </c>
      <c r="G298" s="77">
        <v>0.5</v>
      </c>
      <c r="H298" s="77">
        <v>11</v>
      </c>
      <c r="I298" s="77">
        <v>55</v>
      </c>
      <c r="J298" s="77">
        <v>0</v>
      </c>
      <c r="K298" s="63" t="s">
        <v>171</v>
      </c>
    </row>
    <row r="299" spans="2:11" ht="19.899999999999999" customHeight="1" x14ac:dyDescent="0.25">
      <c r="B299" s="486"/>
      <c r="C299" s="190"/>
      <c r="D299" s="317" t="s">
        <v>196</v>
      </c>
      <c r="E299" s="77">
        <v>15</v>
      </c>
      <c r="F299" s="77">
        <v>3</v>
      </c>
      <c r="G299" s="77">
        <v>4.3</v>
      </c>
      <c r="H299" s="77">
        <v>0</v>
      </c>
      <c r="I299" s="77">
        <v>54</v>
      </c>
      <c r="J299" s="77">
        <v>6</v>
      </c>
      <c r="K299" s="349" t="s">
        <v>220</v>
      </c>
    </row>
    <row r="300" spans="2:11" ht="19.899999999999999" customHeight="1" thickBot="1" x14ac:dyDescent="0.3">
      <c r="B300" s="487"/>
      <c r="C300" s="190"/>
      <c r="D300" s="184" t="s">
        <v>33</v>
      </c>
      <c r="E300" s="140">
        <v>180</v>
      </c>
      <c r="F300" s="141">
        <v>2.6</v>
      </c>
      <c r="G300" s="141">
        <v>2.4</v>
      </c>
      <c r="H300" s="141">
        <v>12</v>
      </c>
      <c r="I300" s="141">
        <v>86</v>
      </c>
      <c r="J300" s="141">
        <v>1.75</v>
      </c>
      <c r="K300" s="353" t="s">
        <v>222</v>
      </c>
    </row>
    <row r="301" spans="2:11" ht="19.899999999999999" customHeight="1" thickBot="1" x14ac:dyDescent="0.3">
      <c r="B301" s="191" t="s">
        <v>106</v>
      </c>
      <c r="C301" s="190"/>
      <c r="D301" s="192"/>
      <c r="E301" s="193">
        <v>335</v>
      </c>
      <c r="F301" s="194">
        <f>F300+F299+F298+F297</f>
        <v>11.3</v>
      </c>
      <c r="G301" s="194">
        <f t="shared" ref="G301:J301" si="25">G297+G298+G299+G300</f>
        <v>11.6</v>
      </c>
      <c r="H301" s="194">
        <f t="shared" si="25"/>
        <v>41.7</v>
      </c>
      <c r="I301" s="194">
        <f t="shared" si="25"/>
        <v>337</v>
      </c>
      <c r="J301" s="194">
        <f t="shared" si="25"/>
        <v>9.0500000000000007</v>
      </c>
      <c r="K301" s="354"/>
    </row>
    <row r="302" spans="2:11" ht="19.899999999999999" customHeight="1" thickBot="1" x14ac:dyDescent="0.3">
      <c r="B302" s="191" t="s">
        <v>107</v>
      </c>
      <c r="C302" s="190"/>
      <c r="D302" s="178" t="s">
        <v>16</v>
      </c>
      <c r="E302" s="133">
        <v>80</v>
      </c>
      <c r="F302" s="316">
        <v>0</v>
      </c>
      <c r="G302" s="316">
        <v>0</v>
      </c>
      <c r="H302" s="316">
        <v>8.32</v>
      </c>
      <c r="I302" s="316">
        <v>37.299999999999997</v>
      </c>
      <c r="J302" s="316">
        <v>2</v>
      </c>
      <c r="K302" s="261" t="s">
        <v>175</v>
      </c>
    </row>
    <row r="303" spans="2:11" ht="19.899999999999999" customHeight="1" thickTop="1" thickBot="1" x14ac:dyDescent="0.3">
      <c r="B303" s="191" t="s">
        <v>106</v>
      </c>
      <c r="C303" s="190"/>
      <c r="D303" s="322"/>
      <c r="E303" s="323">
        <f t="shared" ref="E303:J303" si="26">E302</f>
        <v>80</v>
      </c>
      <c r="F303" s="324">
        <f t="shared" si="26"/>
        <v>0</v>
      </c>
      <c r="G303" s="324">
        <f t="shared" si="26"/>
        <v>0</v>
      </c>
      <c r="H303" s="324">
        <f t="shared" si="26"/>
        <v>8.32</v>
      </c>
      <c r="I303" s="324">
        <f t="shared" si="26"/>
        <v>37.299999999999997</v>
      </c>
      <c r="J303" s="325">
        <f t="shared" si="26"/>
        <v>2</v>
      </c>
      <c r="K303" s="355"/>
    </row>
    <row r="304" spans="2:11" ht="32.450000000000003" customHeight="1" thickTop="1" x14ac:dyDescent="0.25">
      <c r="B304" s="485" t="s">
        <v>66</v>
      </c>
      <c r="C304" s="190"/>
      <c r="D304" s="319" t="s">
        <v>227</v>
      </c>
      <c r="E304" s="320">
        <v>190</v>
      </c>
      <c r="F304" s="321">
        <v>1.7</v>
      </c>
      <c r="G304" s="321">
        <v>2</v>
      </c>
      <c r="H304" s="321">
        <v>10</v>
      </c>
      <c r="I304" s="334">
        <v>72</v>
      </c>
      <c r="J304" s="326">
        <v>9.1999999999999993</v>
      </c>
      <c r="K304" s="356" t="s">
        <v>228</v>
      </c>
    </row>
    <row r="305" spans="2:11" s="1" customFormat="1" ht="22.9" customHeight="1" x14ac:dyDescent="0.25">
      <c r="B305" s="486"/>
      <c r="C305" s="190"/>
      <c r="D305" s="319" t="s">
        <v>223</v>
      </c>
      <c r="E305" s="36">
        <v>10</v>
      </c>
      <c r="F305" s="27">
        <v>0.23</v>
      </c>
      <c r="G305" s="27">
        <v>1.5</v>
      </c>
      <c r="H305" s="27">
        <v>0.36</v>
      </c>
      <c r="I305" s="27">
        <v>17</v>
      </c>
      <c r="J305" s="24">
        <v>2</v>
      </c>
      <c r="K305" s="357"/>
    </row>
    <row r="306" spans="2:11" s="1" customFormat="1" ht="24" customHeight="1" x14ac:dyDescent="0.25">
      <c r="B306" s="486"/>
      <c r="C306" s="190"/>
      <c r="D306" s="319" t="s">
        <v>178</v>
      </c>
      <c r="E306" s="230">
        <v>15</v>
      </c>
      <c r="F306" s="371">
        <v>4</v>
      </c>
      <c r="G306" s="371">
        <v>2.9</v>
      </c>
      <c r="H306" s="371">
        <v>0</v>
      </c>
      <c r="I306" s="371">
        <v>42.3</v>
      </c>
      <c r="J306" s="373">
        <v>2.2000000000000002</v>
      </c>
      <c r="K306" s="75" t="s">
        <v>73</v>
      </c>
    </row>
    <row r="307" spans="2:11" ht="19.899999999999999" customHeight="1" x14ac:dyDescent="0.25">
      <c r="B307" s="486"/>
      <c r="C307" s="190"/>
      <c r="D307" s="185" t="s">
        <v>224</v>
      </c>
      <c r="E307" s="186">
        <v>80</v>
      </c>
      <c r="F307" s="128">
        <v>11.2</v>
      </c>
      <c r="G307" s="128">
        <v>7</v>
      </c>
      <c r="H307" s="128">
        <v>10</v>
      </c>
      <c r="I307" s="128">
        <v>150</v>
      </c>
      <c r="J307" s="128">
        <v>1.3</v>
      </c>
      <c r="K307" s="78" t="s">
        <v>225</v>
      </c>
    </row>
    <row r="308" spans="2:11" ht="19.899999999999999" customHeight="1" x14ac:dyDescent="0.25">
      <c r="B308" s="486"/>
      <c r="C308" s="190"/>
      <c r="D308" s="185" t="s">
        <v>97</v>
      </c>
      <c r="E308" s="187">
        <v>110</v>
      </c>
      <c r="F308" s="77">
        <v>3.1</v>
      </c>
      <c r="G308" s="77">
        <v>4.5</v>
      </c>
      <c r="H308" s="77">
        <v>11.5</v>
      </c>
      <c r="I308" s="77">
        <v>123</v>
      </c>
      <c r="J308" s="77">
        <v>4.5999999999999996</v>
      </c>
      <c r="K308" s="52" t="s">
        <v>226</v>
      </c>
    </row>
    <row r="309" spans="2:11" s="1" customFormat="1" ht="19.899999999999999" customHeight="1" x14ac:dyDescent="0.25">
      <c r="B309" s="486"/>
      <c r="C309" s="190"/>
      <c r="D309" s="377" t="s">
        <v>19</v>
      </c>
      <c r="E309" s="77">
        <v>40</v>
      </c>
      <c r="F309" s="77">
        <v>0</v>
      </c>
      <c r="G309" s="77">
        <v>1.6</v>
      </c>
      <c r="H309" s="77">
        <v>1.6</v>
      </c>
      <c r="I309" s="77">
        <v>21</v>
      </c>
      <c r="J309" s="77">
        <v>0.4</v>
      </c>
      <c r="K309" s="106" t="s">
        <v>202</v>
      </c>
    </row>
    <row r="310" spans="2:11" ht="27" customHeight="1" x14ac:dyDescent="0.25">
      <c r="B310" s="486"/>
      <c r="C310" s="190"/>
      <c r="D310" s="185" t="s">
        <v>108</v>
      </c>
      <c r="E310" s="379">
        <v>180</v>
      </c>
      <c r="F310" s="379">
        <v>0.4</v>
      </c>
      <c r="G310" s="379" t="s">
        <v>18</v>
      </c>
      <c r="H310" s="379">
        <v>16.5</v>
      </c>
      <c r="I310" s="379">
        <v>68</v>
      </c>
      <c r="J310" s="379">
        <v>7.0000000000000007E-2</v>
      </c>
      <c r="K310" s="338" t="s">
        <v>60</v>
      </c>
    </row>
    <row r="311" spans="2:11" ht="19.899999999999999" customHeight="1" thickBot="1" x14ac:dyDescent="0.3">
      <c r="B311" s="487"/>
      <c r="C311" s="190"/>
      <c r="D311" s="184" t="s">
        <v>0</v>
      </c>
      <c r="E311" s="380">
        <v>40</v>
      </c>
      <c r="F311" s="381">
        <v>0.9</v>
      </c>
      <c r="G311" s="381">
        <v>0.3</v>
      </c>
      <c r="H311" s="381">
        <v>11</v>
      </c>
      <c r="I311" s="381">
        <v>57</v>
      </c>
      <c r="J311" s="381">
        <v>0</v>
      </c>
      <c r="K311" s="353" t="s">
        <v>22</v>
      </c>
    </row>
    <row r="312" spans="2:11" ht="19.899999999999999" customHeight="1" thickBot="1" x14ac:dyDescent="0.3">
      <c r="B312" s="191" t="s">
        <v>106</v>
      </c>
      <c r="C312" s="190"/>
      <c r="D312" s="192"/>
      <c r="E312" s="193">
        <f>E311+E310+E309+E308+E307+E306+E305+E304</f>
        <v>665</v>
      </c>
      <c r="F312" s="378">
        <f>F311+F310+F309+F308+F307+F306+F305+F304</f>
        <v>21.53</v>
      </c>
      <c r="G312" s="333" t="s">
        <v>245</v>
      </c>
      <c r="H312" s="378">
        <f>H311+H310+H309+H308+H307+H306+H305+H304</f>
        <v>60.96</v>
      </c>
      <c r="I312" s="378">
        <f>I311+I310+I309+I308+I307+I306+I305+I304</f>
        <v>550.29999999999995</v>
      </c>
      <c r="J312" s="378">
        <f>J311+J310+J309+J308+J307+J306+J305+J304</f>
        <v>19.77</v>
      </c>
      <c r="K312" s="354"/>
    </row>
    <row r="313" spans="2:11" ht="25.15" customHeight="1" thickBot="1" x14ac:dyDescent="0.3">
      <c r="B313" s="411" t="s">
        <v>125</v>
      </c>
      <c r="C313" s="190"/>
      <c r="D313" s="37" t="s">
        <v>162</v>
      </c>
      <c r="E313" s="17">
        <v>15</v>
      </c>
      <c r="F313" s="10">
        <v>0.9</v>
      </c>
      <c r="G313" s="10">
        <v>2.2999999999999998</v>
      </c>
      <c r="H313" s="10">
        <v>10.199999999999999</v>
      </c>
      <c r="I313" s="10">
        <v>71</v>
      </c>
      <c r="J313" s="10">
        <v>0</v>
      </c>
      <c r="K313" s="37" t="s">
        <v>22</v>
      </c>
    </row>
    <row r="314" spans="2:11" s="1" customFormat="1" ht="19.899999999999999" customHeight="1" x14ac:dyDescent="0.25">
      <c r="B314" s="412"/>
      <c r="C314" s="190"/>
      <c r="D314" s="200" t="s">
        <v>111</v>
      </c>
      <c r="E314" s="139">
        <v>180</v>
      </c>
      <c r="F314" s="88">
        <v>4.8</v>
      </c>
      <c r="G314" s="88">
        <v>6</v>
      </c>
      <c r="H314" s="88">
        <v>8.4</v>
      </c>
      <c r="I314" s="88">
        <v>104</v>
      </c>
      <c r="J314" s="337">
        <v>2.5</v>
      </c>
      <c r="K314" s="24" t="s">
        <v>229</v>
      </c>
    </row>
    <row r="315" spans="2:11" s="1" customFormat="1" ht="19.899999999999999" customHeight="1" thickBot="1" x14ac:dyDescent="0.3">
      <c r="B315" s="412"/>
      <c r="C315" s="190"/>
      <c r="D315" s="335" t="s">
        <v>246</v>
      </c>
      <c r="E315" s="330">
        <v>120</v>
      </c>
      <c r="F315" s="331">
        <v>6.8</v>
      </c>
      <c r="G315" s="331">
        <v>7.4</v>
      </c>
      <c r="H315" s="331">
        <v>27.2</v>
      </c>
      <c r="I315" s="331">
        <v>209</v>
      </c>
      <c r="J315" s="336">
        <v>0.12</v>
      </c>
      <c r="K315" s="332" t="s">
        <v>247</v>
      </c>
    </row>
    <row r="316" spans="2:11" ht="19.899999999999999" customHeight="1" thickTop="1" thickBot="1" x14ac:dyDescent="0.3">
      <c r="B316" s="197" t="s">
        <v>106</v>
      </c>
      <c r="C316" s="192"/>
      <c r="D316" s="198"/>
      <c r="E316" s="382">
        <f t="shared" ref="E316:J316" si="27">E315+E314+E313</f>
        <v>315</v>
      </c>
      <c r="F316" s="382">
        <f t="shared" si="27"/>
        <v>12.5</v>
      </c>
      <c r="G316" s="382">
        <f t="shared" si="27"/>
        <v>15.7</v>
      </c>
      <c r="H316" s="382">
        <f t="shared" si="27"/>
        <v>45.8</v>
      </c>
      <c r="I316" s="382">
        <f t="shared" si="27"/>
        <v>384</v>
      </c>
      <c r="J316" s="382">
        <f t="shared" si="27"/>
        <v>2.62</v>
      </c>
      <c r="K316" s="383"/>
    </row>
    <row r="317" spans="2:11" ht="19.899999999999999" customHeight="1" thickBot="1" x14ac:dyDescent="0.3">
      <c r="B317" s="500" t="s">
        <v>109</v>
      </c>
      <c r="C317" s="501"/>
      <c r="D317" s="502"/>
      <c r="E317" s="196">
        <f>E301+E303+E312+E316</f>
        <v>1395</v>
      </c>
      <c r="F317" s="196">
        <v>49.72</v>
      </c>
      <c r="G317" s="333">
        <v>66.2</v>
      </c>
      <c r="H317" s="333">
        <f>H316+H312+H303+H301</f>
        <v>156.77999999999997</v>
      </c>
      <c r="I317" s="333">
        <f>I316+I312+I303+I301</f>
        <v>1308.5999999999999</v>
      </c>
      <c r="J317" s="196">
        <f>J316+J312+J303+J301</f>
        <v>33.44</v>
      </c>
      <c r="K317" s="91"/>
    </row>
    <row r="318" spans="2:11" ht="19.899999999999999" customHeight="1" thickBot="1" x14ac:dyDescent="0.3">
      <c r="B318" s="503" t="s">
        <v>122</v>
      </c>
      <c r="C318" s="504"/>
      <c r="D318" s="505"/>
      <c r="E318" s="92">
        <v>1461</v>
      </c>
      <c r="F318" s="92">
        <v>51</v>
      </c>
      <c r="G318" s="92">
        <v>55</v>
      </c>
      <c r="H318" s="92">
        <v>170</v>
      </c>
      <c r="I318" s="92">
        <v>1400</v>
      </c>
      <c r="J318" s="358">
        <v>25</v>
      </c>
      <c r="K318" s="340"/>
    </row>
    <row r="319" spans="2:11" s="1" customFormat="1" ht="19.899999999999999" customHeight="1" thickBot="1" x14ac:dyDescent="0.4">
      <c r="B319" s="457" t="s">
        <v>54</v>
      </c>
      <c r="C319" s="513"/>
      <c r="D319" s="464"/>
      <c r="E319" s="173">
        <v>1449</v>
      </c>
      <c r="F319" s="173">
        <v>51</v>
      </c>
      <c r="G319" s="173">
        <v>56</v>
      </c>
      <c r="H319" s="173">
        <v>159</v>
      </c>
      <c r="I319" s="173">
        <v>1400</v>
      </c>
      <c r="J319" s="173">
        <v>27</v>
      </c>
      <c r="K319" s="340"/>
    </row>
    <row r="320" spans="2:11" s="1" customFormat="1" ht="19.899999999999999" customHeight="1" thickBot="1" x14ac:dyDescent="0.3">
      <c r="B320" s="514" t="s">
        <v>164</v>
      </c>
      <c r="C320" s="515"/>
      <c r="D320" s="516"/>
      <c r="E320" s="168">
        <v>1550</v>
      </c>
      <c r="F320" s="169">
        <v>54</v>
      </c>
      <c r="G320" s="169">
        <v>60</v>
      </c>
      <c r="H320" s="169">
        <v>264</v>
      </c>
      <c r="I320" s="169">
        <v>1800</v>
      </c>
      <c r="J320" s="170">
        <v>50</v>
      </c>
      <c r="K320" s="46" t="s">
        <v>22</v>
      </c>
    </row>
    <row r="321" spans="1:22" s="107" customFormat="1" ht="19.899999999999999" customHeight="1" thickBot="1" x14ac:dyDescent="0.3">
      <c r="A321" s="286"/>
      <c r="B321" s="506" t="s">
        <v>121</v>
      </c>
      <c r="C321" s="507"/>
      <c r="D321" s="508"/>
      <c r="E321" s="359">
        <v>0.93</v>
      </c>
      <c r="F321" s="171">
        <v>0.94</v>
      </c>
      <c r="G321" s="171">
        <v>0.93</v>
      </c>
      <c r="H321" s="171">
        <v>0.6</v>
      </c>
      <c r="I321" s="171">
        <v>0.78</v>
      </c>
      <c r="J321" s="172">
        <v>0.54</v>
      </c>
      <c r="K321" s="46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195"/>
    </row>
    <row r="322" spans="1:22" s="1" customFormat="1" ht="19.899999999999999" customHeight="1" x14ac:dyDescent="0.25">
      <c r="B322" s="47"/>
      <c r="C322" s="47"/>
      <c r="D322" s="47"/>
      <c r="E322" s="47"/>
      <c r="F322" s="47"/>
      <c r="G322" s="47"/>
      <c r="H322" s="47"/>
      <c r="I322" s="47"/>
      <c r="J322" s="47"/>
      <c r="K322" s="47"/>
    </row>
    <row r="323" spans="1:22" s="1" customFormat="1" ht="19.899999999999999" customHeight="1" x14ac:dyDescent="0.25">
      <c r="B323" s="47"/>
      <c r="C323" s="47"/>
      <c r="D323" s="47"/>
      <c r="E323" s="47"/>
      <c r="F323" s="47"/>
      <c r="G323" s="49"/>
      <c r="H323" s="47"/>
      <c r="I323" s="47"/>
      <c r="J323" s="47"/>
      <c r="K323" s="47"/>
    </row>
    <row r="324" spans="1:22" s="1" customFormat="1" x14ac:dyDescent="0.25"/>
    <row r="325" spans="1:22" s="1" customFormat="1" x14ac:dyDescent="0.25"/>
    <row r="326" spans="1:22" s="1" customFormat="1" x14ac:dyDescent="0.25"/>
    <row r="327" spans="1:22" s="1" customFormat="1" x14ac:dyDescent="0.25"/>
    <row r="332" spans="1:22" x14ac:dyDescent="0.25">
      <c r="D332" t="s">
        <v>22</v>
      </c>
    </row>
    <row r="350" ht="51.6" customHeight="1" x14ac:dyDescent="0.25"/>
  </sheetData>
  <mergeCells count="177">
    <mergeCell ref="B317:D317"/>
    <mergeCell ref="B318:D318"/>
    <mergeCell ref="B321:D321"/>
    <mergeCell ref="B237:J237"/>
    <mergeCell ref="B268:B271"/>
    <mergeCell ref="B275:B281"/>
    <mergeCell ref="B283:B286"/>
    <mergeCell ref="B319:D319"/>
    <mergeCell ref="B320:D320"/>
    <mergeCell ref="J291:K291"/>
    <mergeCell ref="D292:E292"/>
    <mergeCell ref="J292:K292"/>
    <mergeCell ref="B297:B300"/>
    <mergeCell ref="B304:B311"/>
    <mergeCell ref="B313:B315"/>
    <mergeCell ref="B293:B294"/>
    <mergeCell ref="C293:D294"/>
    <mergeCell ref="E293:E294"/>
    <mergeCell ref="F293:H293"/>
    <mergeCell ref="I293:I294"/>
    <mergeCell ref="J293:J294"/>
    <mergeCell ref="K293:K294"/>
    <mergeCell ref="I264:I265"/>
    <mergeCell ref="J264:J265"/>
    <mergeCell ref="B199:D199"/>
    <mergeCell ref="B180:J180"/>
    <mergeCell ref="K264:K265"/>
    <mergeCell ref="B266:J266"/>
    <mergeCell ref="B267:J267"/>
    <mergeCell ref="B238:B241"/>
    <mergeCell ref="B246:B253"/>
    <mergeCell ref="B255:B257"/>
    <mergeCell ref="J262:K262"/>
    <mergeCell ref="D263:E263"/>
    <mergeCell ref="B259:D259"/>
    <mergeCell ref="J263:K263"/>
    <mergeCell ref="B229:D229"/>
    <mergeCell ref="B209:B212"/>
    <mergeCell ref="B216:B222"/>
    <mergeCell ref="B207:J207"/>
    <mergeCell ref="B208:J208"/>
    <mergeCell ref="J203:K203"/>
    <mergeCell ref="B181:B183"/>
    <mergeCell ref="B187:B193"/>
    <mergeCell ref="B224:B227"/>
    <mergeCell ref="B179:J179"/>
    <mergeCell ref="K205:K206"/>
    <mergeCell ref="D203:E203"/>
    <mergeCell ref="J202:K202"/>
    <mergeCell ref="B195:B197"/>
    <mergeCell ref="J29:K29"/>
    <mergeCell ref="D30:E30"/>
    <mergeCell ref="J30:K30"/>
    <mergeCell ref="B32:B33"/>
    <mergeCell ref="C32:D33"/>
    <mergeCell ref="E32:E33"/>
    <mergeCell ref="F32:H32"/>
    <mergeCell ref="I32:I33"/>
    <mergeCell ref="J32:J33"/>
    <mergeCell ref="F60:H60"/>
    <mergeCell ref="D58:E58"/>
    <mergeCell ref="B60:B61"/>
    <mergeCell ref="C60:D61"/>
    <mergeCell ref="J60:J61"/>
    <mergeCell ref="B34:J34"/>
    <mergeCell ref="B35:J35"/>
    <mergeCell ref="B36:B38"/>
    <mergeCell ref="B42:B46"/>
    <mergeCell ref="B48:B51"/>
    <mergeCell ref="B53:D53"/>
    <mergeCell ref="J4:K4"/>
    <mergeCell ref="H5:K5"/>
    <mergeCell ref="G6:K6"/>
    <mergeCell ref="I7:K7"/>
    <mergeCell ref="B8:J8"/>
    <mergeCell ref="D89:E89"/>
    <mergeCell ref="F119:H119"/>
    <mergeCell ref="B95:B98"/>
    <mergeCell ref="J89:K89"/>
    <mergeCell ref="I119:I120"/>
    <mergeCell ref="I91:I92"/>
    <mergeCell ref="J91:J92"/>
    <mergeCell ref="J131:J132"/>
    <mergeCell ref="J119:J120"/>
    <mergeCell ref="B121:J121"/>
    <mergeCell ref="B122:J122"/>
    <mergeCell ref="B119:B120"/>
    <mergeCell ref="C119:D120"/>
    <mergeCell ref="B128:B129"/>
    <mergeCell ref="K119:K120"/>
    <mergeCell ref="B102:B107"/>
    <mergeCell ref="E119:E120"/>
    <mergeCell ref="B94:J94"/>
    <mergeCell ref="B91:B92"/>
    <mergeCell ref="J116:K116"/>
    <mergeCell ref="J117:K117"/>
    <mergeCell ref="B109:B112"/>
    <mergeCell ref="B123:B126"/>
    <mergeCell ref="J58:K58"/>
    <mergeCell ref="J88:K88"/>
    <mergeCell ref="B71:B78"/>
    <mergeCell ref="B80:B83"/>
    <mergeCell ref="I60:I61"/>
    <mergeCell ref="J57:K57"/>
    <mergeCell ref="E60:E61"/>
    <mergeCell ref="B85:D85"/>
    <mergeCell ref="B62:J62"/>
    <mergeCell ref="B63:J63"/>
    <mergeCell ref="B64:B67"/>
    <mergeCell ref="B9:J9"/>
    <mergeCell ref="E14:H14"/>
    <mergeCell ref="E15:H16"/>
    <mergeCell ref="E18:H18"/>
    <mergeCell ref="D19:J19"/>
    <mergeCell ref="D23:J23"/>
    <mergeCell ref="B27:D27"/>
    <mergeCell ref="B296:J296"/>
    <mergeCell ref="B295:J295"/>
    <mergeCell ref="B205:B206"/>
    <mergeCell ref="C205:D206"/>
    <mergeCell ref="E205:E206"/>
    <mergeCell ref="F205:H205"/>
    <mergeCell ref="I205:I206"/>
    <mergeCell ref="J205:J206"/>
    <mergeCell ref="B234:B235"/>
    <mergeCell ref="C234:D235"/>
    <mergeCell ref="E234:E235"/>
    <mergeCell ref="F234:H234"/>
    <mergeCell ref="J232:K232"/>
    <mergeCell ref="D233:E233"/>
    <mergeCell ref="J233:K233"/>
    <mergeCell ref="I234:I235"/>
    <mergeCell ref="J234:J235"/>
    <mergeCell ref="K234:K235"/>
    <mergeCell ref="B236:J236"/>
    <mergeCell ref="B288:D288"/>
    <mergeCell ref="B264:B265"/>
    <mergeCell ref="C264:D265"/>
    <mergeCell ref="E264:E265"/>
    <mergeCell ref="F264:H264"/>
    <mergeCell ref="B166:B169"/>
    <mergeCell ref="B172:D172"/>
    <mergeCell ref="B171:D171"/>
    <mergeCell ref="B161:B164"/>
    <mergeCell ref="C162:C163"/>
    <mergeCell ref="K149:K150"/>
    <mergeCell ref="I149:I150"/>
    <mergeCell ref="J149:J150"/>
    <mergeCell ref="B158:B159"/>
    <mergeCell ref="F149:H149"/>
    <mergeCell ref="B149:B150"/>
    <mergeCell ref="C149:D150"/>
    <mergeCell ref="J174:K174"/>
    <mergeCell ref="B177:B178"/>
    <mergeCell ref="C177:D178"/>
    <mergeCell ref="E177:E178"/>
    <mergeCell ref="F177:H177"/>
    <mergeCell ref="K177:K178"/>
    <mergeCell ref="I177:I178"/>
    <mergeCell ref="J177:J178"/>
    <mergeCell ref="J175:K175"/>
    <mergeCell ref="D175:E175"/>
    <mergeCell ref="C91:D92"/>
    <mergeCell ref="D117:E117"/>
    <mergeCell ref="E91:E92"/>
    <mergeCell ref="F91:H91"/>
    <mergeCell ref="B93:J93"/>
    <mergeCell ref="K91:K92"/>
    <mergeCell ref="B151:J151"/>
    <mergeCell ref="B152:J152"/>
    <mergeCell ref="B153:B156"/>
    <mergeCell ref="E149:E150"/>
    <mergeCell ref="B139:B141"/>
    <mergeCell ref="D147:E147"/>
    <mergeCell ref="J146:K146"/>
    <mergeCell ref="J147:K147"/>
    <mergeCell ref="B143:D143"/>
  </mergeCells>
  <pageMargins left="0.11811023622047245" right="0.11811023622047245" top="0.15748031496062992" bottom="0.15748031496062992" header="0.11811023622047245" footer="0.11811023622047245"/>
  <pageSetup paperSize="9" scale="80" fitToHeight="0" orientation="landscape" r:id="rId1"/>
  <rowBreaks count="13" manualBreakCount="13">
    <brk id="26" max="11" man="1"/>
    <brk id="55" max="16383" man="1"/>
    <brk id="86" max="16383" man="1"/>
    <brk id="114" max="11" man="1"/>
    <brk id="144" max="11" man="1"/>
    <brk id="173" max="11" man="1"/>
    <brk id="199" max="11" man="1"/>
    <brk id="200" max="16383" man="1"/>
    <brk id="230" max="16383" man="1"/>
    <brk id="259" max="11" man="1"/>
    <brk id="289" max="11" man="1"/>
    <brk id="326" max="11" man="1"/>
    <brk id="327" max="11" man="1"/>
  </rowBreaks>
  <colBreaks count="2" manualBreakCount="2">
    <brk id="1" max="348" man="1"/>
    <brk id="11" max="3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</cp:lastModifiedBy>
  <cp:lastPrinted>2023-02-14T07:36:14Z</cp:lastPrinted>
  <dcterms:created xsi:type="dcterms:W3CDTF">2015-12-15T12:05:01Z</dcterms:created>
  <dcterms:modified xsi:type="dcterms:W3CDTF">2023-03-16T08:16:13Z</dcterms:modified>
</cp:coreProperties>
</file>