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D79939B4-02E3-4AF4-9B63-B2CD7BC2A26A}" xr6:coauthVersionLast="40" xr6:coauthVersionMax="40" xr10:uidLastSave="{00000000-0000-0000-0000-000000000000}"/>
  <bookViews>
    <workbookView xWindow="120" yWindow="345" windowWidth="16605" windowHeight="9135" xr2:uid="{00000000-000D-0000-FFFF-FFFF00000000}"/>
  </bookViews>
  <sheets>
    <sheet name="Лист1" sheetId="1" r:id="rId1"/>
  </sheets>
  <definedNames>
    <definedName name="_xlnm.Print_Area" localSheetId="0">Лист1!$A$1:$L$350</definedName>
  </definedNames>
  <calcPr calcId="191029" refMode="R1C1"/>
</workbook>
</file>

<file path=xl/calcChain.xml><?xml version="1.0" encoding="utf-8"?>
<calcChain xmlns="http://schemas.openxmlformats.org/spreadsheetml/2006/main">
  <c r="J53" i="1" l="1"/>
  <c r="I53" i="1"/>
  <c r="H53" i="1"/>
  <c r="G53" i="1"/>
  <c r="F53" i="1"/>
  <c r="E53" i="1"/>
  <c r="J48" i="1"/>
  <c r="I48" i="1"/>
  <c r="H48" i="1"/>
  <c r="G48" i="1"/>
  <c r="F48" i="1"/>
  <c r="E48" i="1"/>
  <c r="I42" i="1"/>
  <c r="H42" i="1"/>
  <c r="G42" i="1"/>
  <c r="F42" i="1"/>
  <c r="E42" i="1"/>
  <c r="I40" i="1"/>
  <c r="H40" i="1"/>
  <c r="G40" i="1"/>
  <c r="F40" i="1"/>
  <c r="E40" i="1"/>
  <c r="F54" i="1" l="1"/>
  <c r="J54" i="1"/>
  <c r="E54" i="1"/>
  <c r="I54" i="1"/>
  <c r="H54" i="1"/>
  <c r="G54" i="1"/>
  <c r="J230" i="1"/>
  <c r="I230" i="1"/>
  <c r="H230" i="1"/>
  <c r="G230" i="1"/>
  <c r="F230" i="1"/>
  <c r="E230" i="1"/>
  <c r="J225" i="1"/>
  <c r="I225" i="1"/>
  <c r="H225" i="1"/>
  <c r="G225" i="1"/>
  <c r="F225" i="1"/>
  <c r="E225" i="1"/>
  <c r="E256" i="1" l="1"/>
  <c r="J318" i="1"/>
  <c r="I318" i="1"/>
  <c r="H318" i="1"/>
  <c r="G318" i="1"/>
  <c r="F318" i="1"/>
  <c r="E318" i="1"/>
  <c r="J314" i="1" l="1"/>
  <c r="I314" i="1"/>
  <c r="H314" i="1"/>
  <c r="F314" i="1"/>
  <c r="E314" i="1"/>
  <c r="J140" i="1" l="1"/>
  <c r="I140" i="1"/>
  <c r="H140" i="1"/>
  <c r="G140" i="1"/>
  <c r="F140" i="1"/>
  <c r="J80" i="1" l="1"/>
  <c r="F303" i="1" l="1"/>
  <c r="J305" i="1" l="1"/>
  <c r="I305" i="1"/>
  <c r="H305" i="1"/>
  <c r="G305" i="1"/>
  <c r="F305" i="1"/>
  <c r="F319" i="1" s="1"/>
  <c r="E305" i="1"/>
  <c r="E319" i="1" s="1"/>
  <c r="J289" i="1" l="1"/>
  <c r="I289" i="1"/>
  <c r="G289" i="1"/>
  <c r="F289" i="1"/>
  <c r="E289" i="1"/>
  <c r="J284" i="1"/>
  <c r="I284" i="1"/>
  <c r="H284" i="1"/>
  <c r="G284" i="1"/>
  <c r="F284" i="1"/>
  <c r="E284" i="1"/>
  <c r="J274" i="1"/>
  <c r="I274" i="1"/>
  <c r="H274" i="1"/>
  <c r="G274" i="1"/>
  <c r="F274" i="1"/>
  <c r="J247" i="1" l="1"/>
  <c r="I247" i="1"/>
  <c r="H247" i="1"/>
  <c r="E247" i="1"/>
  <c r="E260" i="1" l="1"/>
  <c r="J256" i="1"/>
  <c r="I256" i="1"/>
  <c r="H256" i="1"/>
  <c r="G256" i="1"/>
  <c r="F256" i="1"/>
  <c r="I244" i="1"/>
  <c r="H244" i="1"/>
  <c r="G244" i="1"/>
  <c r="F244" i="1"/>
  <c r="J217" i="1" l="1"/>
  <c r="I217" i="1"/>
  <c r="H217" i="1"/>
  <c r="G217" i="1"/>
  <c r="F217" i="1"/>
  <c r="E217" i="1"/>
  <c r="E231" i="1" s="1"/>
  <c r="F172" i="1" l="1"/>
  <c r="E172" i="1"/>
  <c r="J167" i="1"/>
  <c r="I167" i="1"/>
  <c r="H167" i="1"/>
  <c r="G167" i="1"/>
  <c r="F167" i="1"/>
  <c r="J162" i="1"/>
  <c r="I162" i="1"/>
  <c r="H162" i="1"/>
  <c r="G162" i="1"/>
  <c r="F162" i="1"/>
  <c r="G159" i="1"/>
  <c r="F159" i="1"/>
  <c r="E162" i="1"/>
  <c r="J144" i="1"/>
  <c r="I144" i="1"/>
  <c r="H144" i="1"/>
  <c r="G144" i="1"/>
  <c r="F144" i="1"/>
  <c r="I131" i="1"/>
  <c r="H131" i="1"/>
  <c r="G131" i="1"/>
  <c r="F131" i="1"/>
  <c r="E131" i="1"/>
  <c r="E144" i="1"/>
  <c r="E114" i="1"/>
  <c r="E85" i="1"/>
  <c r="I71" i="1"/>
  <c r="H71" i="1"/>
  <c r="G71" i="1"/>
  <c r="F71" i="1"/>
  <c r="E71" i="1"/>
  <c r="F173" i="1" l="1"/>
  <c r="E173" i="1"/>
  <c r="E80" i="1"/>
  <c r="J172" i="1" l="1"/>
  <c r="I172" i="1"/>
  <c r="H172" i="1"/>
  <c r="G172" i="1"/>
  <c r="G173" i="1" s="1"/>
  <c r="J303" i="1" l="1"/>
  <c r="I303" i="1"/>
  <c r="I319" i="1" s="1"/>
  <c r="H303" i="1"/>
  <c r="G303" i="1"/>
  <c r="J276" i="1"/>
  <c r="J290" i="1" s="1"/>
  <c r="I276" i="1"/>
  <c r="I290" i="1" s="1"/>
  <c r="H276" i="1"/>
  <c r="G276" i="1"/>
  <c r="G290" i="1" s="1"/>
  <c r="F276" i="1"/>
  <c r="F290" i="1" s="1"/>
  <c r="E276" i="1"/>
  <c r="E290" i="1" s="1"/>
  <c r="G247" i="1"/>
  <c r="F247" i="1"/>
  <c r="F215" i="1"/>
  <c r="F231" i="1" s="1"/>
  <c r="J69" i="1" l="1"/>
  <c r="I69" i="1"/>
  <c r="H69" i="1"/>
  <c r="G69" i="1"/>
  <c r="F69" i="1"/>
  <c r="E86" i="1"/>
  <c r="I215" i="1" l="1"/>
  <c r="I231" i="1" s="1"/>
  <c r="H215" i="1"/>
  <c r="H231" i="1" s="1"/>
  <c r="G215" i="1"/>
  <c r="G231" i="1" s="1"/>
  <c r="H319" i="1" l="1"/>
  <c r="J319" i="1"/>
  <c r="H289" i="1"/>
  <c r="H290" i="1" s="1"/>
  <c r="F260" i="1"/>
  <c r="F261" i="1" s="1"/>
  <c r="G260" i="1"/>
  <c r="G261" i="1" s="1"/>
  <c r="H260" i="1"/>
  <c r="H261" i="1" s="1"/>
  <c r="I260" i="1"/>
  <c r="I261" i="1" s="1"/>
  <c r="J260" i="1"/>
  <c r="F196" i="1" l="1"/>
  <c r="G196" i="1"/>
  <c r="H196" i="1"/>
  <c r="I196" i="1"/>
  <c r="J196" i="1"/>
  <c r="E200" i="1"/>
  <c r="F200" i="1"/>
  <c r="G200" i="1"/>
  <c r="H200" i="1"/>
  <c r="I200" i="1"/>
  <c r="J200" i="1"/>
  <c r="E188" i="1"/>
  <c r="F188" i="1"/>
  <c r="G188" i="1"/>
  <c r="H188" i="1"/>
  <c r="I188" i="1"/>
  <c r="J188" i="1"/>
  <c r="E186" i="1"/>
  <c r="F186" i="1"/>
  <c r="G186" i="1"/>
  <c r="H186" i="1"/>
  <c r="I186" i="1"/>
  <c r="J186" i="1"/>
  <c r="J201" i="1" l="1"/>
  <c r="F201" i="1"/>
  <c r="I201" i="1"/>
  <c r="E201" i="1"/>
  <c r="G201" i="1"/>
  <c r="H201" i="1"/>
  <c r="H159" i="1"/>
  <c r="H173" i="1" s="1"/>
  <c r="I159" i="1"/>
  <c r="I173" i="1" s="1"/>
  <c r="J159" i="1"/>
  <c r="J173" i="1" s="1"/>
  <c r="J128" i="1"/>
  <c r="E115" i="1"/>
  <c r="J114" i="1"/>
  <c r="F109" i="1"/>
  <c r="G109" i="1"/>
  <c r="H109" i="1"/>
  <c r="I109" i="1"/>
  <c r="J109" i="1"/>
  <c r="J100" i="1"/>
  <c r="F86" i="1"/>
  <c r="G86" i="1"/>
  <c r="H86" i="1"/>
  <c r="I86" i="1"/>
  <c r="J85" i="1"/>
  <c r="J86" i="1" s="1"/>
  <c r="F145" i="1" l="1"/>
  <c r="J115" i="1"/>
  <c r="F115" i="1"/>
  <c r="I115" i="1"/>
  <c r="H115" i="1"/>
  <c r="G115" i="1"/>
  <c r="G145" i="1"/>
</calcChain>
</file>

<file path=xl/sharedStrings.xml><?xml version="1.0" encoding="utf-8"?>
<sst xmlns="http://schemas.openxmlformats.org/spreadsheetml/2006/main" count="605" uniqueCount="260">
  <si>
    <t>Хлеб ржаной</t>
  </si>
  <si>
    <t>Наименование блюда</t>
  </si>
  <si>
    <t>Выход блюда</t>
  </si>
  <si>
    <t>Пищевые вещества</t>
  </si>
  <si>
    <t>Энергетическая ценность, ккал</t>
  </si>
  <si>
    <t>Витамин «С»</t>
  </si>
  <si>
    <t>Белки, г</t>
  </si>
  <si>
    <t>Жиры, г</t>
  </si>
  <si>
    <t>Углеводы, г</t>
  </si>
  <si>
    <t xml:space="preserve">ПЕРВАЯ НЕДЕЛЯ </t>
  </si>
  <si>
    <t>День первый</t>
  </si>
  <si>
    <t>Завтрак 1</t>
  </si>
  <si>
    <t>Суп молочный с макаронными изделиями</t>
  </si>
  <si>
    <t>Чай без сахара</t>
  </si>
  <si>
    <t>Итого</t>
  </si>
  <si>
    <t>Завтрак 2</t>
  </si>
  <si>
    <t>Сок фруктовый (овощной)</t>
  </si>
  <si>
    <t>Обед</t>
  </si>
  <si>
    <t>150/10</t>
  </si>
  <si>
    <t>-</t>
  </si>
  <si>
    <t>Соус красный основной</t>
  </si>
  <si>
    <t>Хлеб пшеничный</t>
  </si>
  <si>
    <t>Чай с сахаром</t>
  </si>
  <si>
    <t xml:space="preserve"> </t>
  </si>
  <si>
    <t>Кофейный напиток с молоком</t>
  </si>
  <si>
    <t>Фрукты свежие</t>
  </si>
  <si>
    <t>Итого за второй день:</t>
  </si>
  <si>
    <t>Прием пищи</t>
  </si>
  <si>
    <t>Сыр порционный</t>
  </si>
  <si>
    <t>Итого за третий день:</t>
  </si>
  <si>
    <t>Капуста тушеная</t>
  </si>
  <si>
    <t>Итого за четвёртый день</t>
  </si>
  <si>
    <t>Каша манная молочная жидкая с маслом сливочным</t>
  </si>
  <si>
    <t>150/3</t>
  </si>
  <si>
    <t>Чай с молоком с сахаром</t>
  </si>
  <si>
    <t>Рис отварной</t>
  </si>
  <si>
    <t>Компот из сухофруктов с витамином С</t>
  </si>
  <si>
    <t>Рагу из овощей</t>
  </si>
  <si>
    <t>Итого за пятый день</t>
  </si>
  <si>
    <t>День  пятый</t>
  </si>
  <si>
    <t>Суп молочный с крупой гречневой</t>
  </si>
  <si>
    <t xml:space="preserve"> Итого</t>
  </si>
  <si>
    <t>Итого за первый день</t>
  </si>
  <si>
    <t>130/30</t>
  </si>
  <si>
    <t>День второй</t>
  </si>
  <si>
    <t>Масло сливочное</t>
  </si>
  <si>
    <t>Оладьи из печени с морковью</t>
  </si>
  <si>
    <t>Суфле из рыбы</t>
  </si>
  <si>
    <t>День  третий</t>
  </si>
  <si>
    <t>Каша  молочная «Дружба» жидкая с маслом сливочным</t>
  </si>
  <si>
    <t>Какао с молоком</t>
  </si>
  <si>
    <t>День  четвертый</t>
  </si>
  <si>
    <t xml:space="preserve"> -</t>
  </si>
  <si>
    <t xml:space="preserve"> Суп с макаронными изделиями с курой</t>
  </si>
  <si>
    <t>Котлеты рыбные любительские</t>
  </si>
  <si>
    <t>Пирожки печеные сдобные из дрожжевого теста</t>
  </si>
  <si>
    <t>Итого  среднее за две недели</t>
  </si>
  <si>
    <t>№14-2010</t>
  </si>
  <si>
    <t>№96-2010</t>
  </si>
  <si>
    <t>Сб.рец.1994</t>
  </si>
  <si>
    <t>№63-2010</t>
  </si>
  <si>
    <t>№74-2010</t>
  </si>
  <si>
    <t>№ 91-2010 г</t>
  </si>
  <si>
    <t>Тефтели из мяса говядины</t>
  </si>
  <si>
    <t>Каша гречневая рассыпчатая</t>
  </si>
  <si>
    <t>Компот из сухофруктов с вит С</t>
  </si>
  <si>
    <t>ЗАВТРАК</t>
  </si>
  <si>
    <t>ЗАВТРАК 2</t>
  </si>
  <si>
    <t>ОБЕД</t>
  </si>
  <si>
    <t>День  первый</t>
  </si>
  <si>
    <t>№55 2010 г</t>
  </si>
  <si>
    <t>№ 84 - 2010</t>
  </si>
  <si>
    <t>№ рецептуры</t>
  </si>
  <si>
    <t>Приложение 12</t>
  </si>
  <si>
    <t xml:space="preserve"> Категория: Дети 1 - 3 лет</t>
  </si>
  <si>
    <t>№ 99 – 2010</t>
  </si>
  <si>
    <t>№ 90 – 2010 г</t>
  </si>
  <si>
    <t>№ 32 - 2010</t>
  </si>
  <si>
    <t>№31- 2010</t>
  </si>
  <si>
    <t>№ 23 - 1997</t>
  </si>
  <si>
    <t>№ 83 - 2010</t>
  </si>
  <si>
    <t>№15 - 2010</t>
  </si>
  <si>
    <t>ТТК</t>
  </si>
  <si>
    <t>№ 78-2010 г</t>
  </si>
  <si>
    <t>№ 82-2010 г</t>
  </si>
  <si>
    <t>№92 - 2010</t>
  </si>
  <si>
    <t>№36-2010</t>
  </si>
  <si>
    <t>№ 11,19 - 2010 г</t>
  </si>
  <si>
    <t>№ 64 - 2010</t>
  </si>
  <si>
    <t>№ 4- 2010</t>
  </si>
  <si>
    <t>Сб. рец. 1994 г</t>
  </si>
  <si>
    <t>№ 7,19 - 2010</t>
  </si>
  <si>
    <t>№62-2010</t>
  </si>
  <si>
    <t>№75 - 2010</t>
  </si>
  <si>
    <t>№38 - 2010</t>
  </si>
  <si>
    <t>№ 20  -2010</t>
  </si>
  <si>
    <t>№ 44  - 2010</t>
  </si>
  <si>
    <t>№ 113 - 2010</t>
  </si>
  <si>
    <t>№ 34 - 2010</t>
  </si>
  <si>
    <t>Каша молочная из хлопьев "Геркулес» жидкая с маслом сливочным</t>
  </si>
  <si>
    <t>Картофельное пюре</t>
  </si>
  <si>
    <t>Компот из свежих плодов  с витамином «С»</t>
  </si>
  <si>
    <t>60/60</t>
  </si>
  <si>
    <t>Каша пшенная молочная с маслом сливочным</t>
  </si>
  <si>
    <t>Булочка творожная</t>
  </si>
  <si>
    <t xml:space="preserve">Итого </t>
  </si>
  <si>
    <t>ИТОГО ЗА ТРЕТИЙ ДЕНЬ</t>
  </si>
  <si>
    <t>ИТОГО ЗА  ЧЕТВЕРТЫЙ ДЕНЬ:</t>
  </si>
  <si>
    <t>День четвертый</t>
  </si>
  <si>
    <t>Каша манная молочная с маслом сливочным</t>
  </si>
  <si>
    <t>ИТОГО</t>
  </si>
  <si>
    <t xml:space="preserve"> ЗАВТРАК 2</t>
  </si>
  <si>
    <t>Компот из сухофруктов с витамином «С»</t>
  </si>
  <si>
    <t>ИТОГО ЗА ПЯТЫЙ ДЕНЬ:</t>
  </si>
  <si>
    <t>День пятый</t>
  </si>
  <si>
    <t>Молоко кипяченое</t>
  </si>
  <si>
    <t>Голубцы любительские</t>
  </si>
  <si>
    <t>№33 - 2010</t>
  </si>
  <si>
    <t xml:space="preserve">День второй </t>
  </si>
  <si>
    <t xml:space="preserve">День третий </t>
  </si>
  <si>
    <t>№ 97 – 2010</t>
  </si>
  <si>
    <t>40/30</t>
  </si>
  <si>
    <t>Суп картофельный с яйцом со сметаной</t>
  </si>
  <si>
    <t>Итого за второй день</t>
  </si>
  <si>
    <t>№34-2010</t>
  </si>
  <si>
    <t>№99- 2010</t>
  </si>
  <si>
    <t>% выполнения за 2 недели</t>
  </si>
  <si>
    <t>Итого среднее за 5 дней</t>
  </si>
  <si>
    <t>Чай  с  сахаром</t>
  </si>
  <si>
    <t>Шницель из говядины</t>
  </si>
  <si>
    <t xml:space="preserve"> Уплотненный Полдник</t>
  </si>
  <si>
    <t>Запеканка из творога</t>
  </si>
  <si>
    <t>Молоко сгущенное</t>
  </si>
  <si>
    <t>Щи</t>
  </si>
  <si>
    <t>Сметана в щи</t>
  </si>
  <si>
    <t>Котлеты из рыбы</t>
  </si>
  <si>
    <t>Компот из яблок с лимоном</t>
  </si>
  <si>
    <t xml:space="preserve">Омлет </t>
  </si>
  <si>
    <t>Батон йодированный</t>
  </si>
  <si>
    <t>Кисель из джема,повидла,протертых ягод</t>
  </si>
  <si>
    <t>Каша мол. ячневая с маслом сл.</t>
  </si>
  <si>
    <t>150/2</t>
  </si>
  <si>
    <t>Масло сливочное поционное</t>
  </si>
  <si>
    <t>Какао с  молоком</t>
  </si>
  <si>
    <t>Кура в суп</t>
  </si>
  <si>
    <t>Ёжики" мясные</t>
  </si>
  <si>
    <t>110/30</t>
  </si>
  <si>
    <t>Икра из моркови</t>
  </si>
  <si>
    <t>Рагу с мясом куры</t>
  </si>
  <si>
    <t>Кура в рагу</t>
  </si>
  <si>
    <t>Каша мол. геркулесовая с маслом сл.</t>
  </si>
  <si>
    <t>Кофейный н-к на молоке</t>
  </si>
  <si>
    <t>Сок</t>
  </si>
  <si>
    <t>Свекольник</t>
  </si>
  <si>
    <t>Сметана в свекольник</t>
  </si>
  <si>
    <t>Бефстроганов из куры</t>
  </si>
  <si>
    <t>Макаронные изд. отварные</t>
  </si>
  <si>
    <t>.150</t>
  </si>
  <si>
    <t>Суфле рыбное</t>
  </si>
  <si>
    <t>Пюре картофельное</t>
  </si>
  <si>
    <t xml:space="preserve">ПЕРВАЯ  НЕДЕЛЯ </t>
  </si>
  <si>
    <t>Каша мол.манная с маслом сл.</t>
  </si>
  <si>
    <t>150/5</t>
  </si>
  <si>
    <t>Суп картофельный с рыбной консервой</t>
  </si>
  <si>
    <t>Сб.рецеп.2017г №18</t>
  </si>
  <si>
    <t>Фрукты</t>
  </si>
  <si>
    <t>Овощи (свежие,соленые)</t>
  </si>
  <si>
    <t>Кисломолочный напиток(снежок,йогурт)</t>
  </si>
  <si>
    <t>Пюре картофельно-морковное</t>
  </si>
  <si>
    <t>Мясо отварное говядины в щи</t>
  </si>
  <si>
    <t>Суп с макаронными изделиями  с курой</t>
  </si>
  <si>
    <t>Кондитерское изделие(пряник вафли,печенье)</t>
  </si>
  <si>
    <t>Мясо отварное говядины в свекольник</t>
  </si>
  <si>
    <t>Норма 100%</t>
  </si>
  <si>
    <t>Овощи (сежие,соленые)</t>
  </si>
  <si>
    <t>№82 сбор. рецеп.2010г.</t>
  </si>
  <si>
    <t>Биточки мясные</t>
  </si>
  <si>
    <t>№59 сбор. рецеп.2010г.</t>
  </si>
  <si>
    <t>№96 сбор.рецеп.2010г ТТК</t>
  </si>
  <si>
    <t>№399 сбор.рецеп.2011г</t>
  </si>
  <si>
    <t>№1 сб.рецеп.2011г.</t>
  </si>
  <si>
    <t>№51 сб.рецеп.1994г</t>
  </si>
  <si>
    <t>№79 сб.рецеп.2010г</t>
  </si>
  <si>
    <t>№90 сб.рецеп.2010г.ТТК</t>
  </si>
  <si>
    <t>№399 сб.рецеп.2011г</t>
  </si>
  <si>
    <t>№111 сб.рецеп.1994</t>
  </si>
  <si>
    <t xml:space="preserve">ВТОРАЯ НЕДЕЛЯ </t>
  </si>
  <si>
    <t>Мясо отварное говядины</t>
  </si>
  <si>
    <t>№10 сб.рецеп.2010</t>
  </si>
  <si>
    <t>Суфле творожное</t>
  </si>
  <si>
    <t>Кисель из повидла</t>
  </si>
  <si>
    <t>Печенье</t>
  </si>
  <si>
    <t>№627 сб.рец.1994,ТТК</t>
  </si>
  <si>
    <t>№67 сб. рец.2010</t>
  </si>
  <si>
    <t xml:space="preserve">Суп картофельный с горохом лущеным </t>
  </si>
  <si>
    <t>Суп крестьянский с крупой</t>
  </si>
  <si>
    <t>Сметана в суп</t>
  </si>
  <si>
    <t>№79сб.рец.2010г</t>
  </si>
  <si>
    <t>№400сб.рец.2004г</t>
  </si>
  <si>
    <t>№174 сб.рец.1997г</t>
  </si>
  <si>
    <t>Сдоба обыкновенная</t>
  </si>
  <si>
    <t>Жаркое по домашнему</t>
  </si>
  <si>
    <t>№106 сб.рец.1986г</t>
  </si>
  <si>
    <t>№394 сб.рец.1994г,ТТК</t>
  </si>
  <si>
    <t>№96 сб.рец.2010г ТТК</t>
  </si>
  <si>
    <t>Сыр порционно</t>
  </si>
  <si>
    <t>.2,51</t>
  </si>
  <si>
    <t>.28,97</t>
  </si>
  <si>
    <t>Куринный бульон с гренками</t>
  </si>
  <si>
    <t>Кура в бульон</t>
  </si>
  <si>
    <t>№49 сб.рец.2010</t>
  </si>
  <si>
    <t>№463 сб.рец.1994г</t>
  </si>
  <si>
    <t>№178 сб.рец.2003г,ТТК</t>
  </si>
  <si>
    <t>№258 СБ.РЕЦ.1994Г</t>
  </si>
  <si>
    <t>№103 сб.рец.2010г</t>
  </si>
  <si>
    <t>№43сб.рец.2010г</t>
  </si>
  <si>
    <t>.333</t>
  </si>
  <si>
    <t>Каша мол. рисоваяс маслом сл.</t>
  </si>
  <si>
    <t>масло сливочное порционно</t>
  </si>
  <si>
    <t>Рассольник ленинградский</t>
  </si>
  <si>
    <t>Мясные фрикадельки</t>
  </si>
  <si>
    <t>Котлета Мозаика</t>
  </si>
  <si>
    <t>Картофель тушеный</t>
  </si>
  <si>
    <t>Молоко сгущеное</t>
  </si>
  <si>
    <t xml:space="preserve">Фрукты свежие(банан,яблоко,груша) </t>
  </si>
  <si>
    <t>№46 сб.рец.2010г</t>
  </si>
  <si>
    <t>№216 сб.рец.2004г</t>
  </si>
  <si>
    <t>№455 сб.рец.2004,ТТК</t>
  </si>
  <si>
    <t>№129 сб.рец.1994г</t>
  </si>
  <si>
    <t>№357 сб.рец.1994г</t>
  </si>
  <si>
    <t>№762 сб.рец.1997г,ТТК</t>
  </si>
  <si>
    <t>№33сб.рец.2010г</t>
  </si>
  <si>
    <t>№23 сб.рец.1997г</t>
  </si>
  <si>
    <t>.5,05</t>
  </si>
  <si>
    <t>.21,71</t>
  </si>
  <si>
    <t>№630 сб.рец.1994г,ТТК</t>
  </si>
  <si>
    <t>Сметана в борщ</t>
  </si>
  <si>
    <t>Биточки рыбные по-домашнему</t>
  </si>
  <si>
    <t>сб.рец. ТТК</t>
  </si>
  <si>
    <t>Борщ с капустой и картофелем</t>
  </si>
  <si>
    <t>№6 сб.рец.2010г</t>
  </si>
  <si>
    <t>№644 сб.рец.1994г</t>
  </si>
  <si>
    <t>.542</t>
  </si>
  <si>
    <t>.1269</t>
  </si>
  <si>
    <t>.1297</t>
  </si>
  <si>
    <t>№528 сб.рец.1994г</t>
  </si>
  <si>
    <t>.14,36</t>
  </si>
  <si>
    <t>.52,84</t>
  </si>
  <si>
    <t>СанПиН 2.3/2.4.3590-20</t>
  </si>
  <si>
    <t>Макароны запеченные с сыром</t>
  </si>
  <si>
    <t>№276 сб.рец.1994г</t>
  </si>
  <si>
    <t>СанПиН 2.3/2.4 3590-20</t>
  </si>
  <si>
    <t xml:space="preserve"> Утверждено Приказом №57 о.д. от 01.03.2023г.</t>
  </si>
  <si>
    <t>_____________________    Е.А.Курдюмова</t>
  </si>
  <si>
    <t>Заведующий МДОУ "Детский сад №3 Золотая рыбка"</t>
  </si>
  <si>
    <t>ОСНОВНОЕ</t>
  </si>
  <si>
    <t>ДЕСЯТИДНЕВНОЕ МЕНЮ</t>
  </si>
  <si>
    <t>ПРИГОТАВЛИВАЕМЫХ БЛЮД</t>
  </si>
  <si>
    <t>ДЛЯ ДЕТЕЙ С  12 - ЧАСОВЫМ   ПРЕБЫВАНИЕМ В ДОШКОЛЬНОЙ ОРГАНИЗАЦИИ</t>
  </si>
  <si>
    <t>ВОЗРАСТНАЯ КАТЕГОРИЯ 1 - 3 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</si>
</sst>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2">
    <xf numFmtId="0" fontId="0" fillId="0" borderId="0" xfId="0"/>
    <xf numFmtId="0" fontId="0" fillId="0" borderId="0" xfId="0"/>
    <xf numFmtId="0" fontId="3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2" xfId="0" applyBorder="1"/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9" xfId="0" applyFont="1" applyBorder="1"/>
    <xf numFmtId="0" fontId="0" fillId="0" borderId="0" xfId="0" applyFont="1" applyBorder="1"/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0" fillId="0" borderId="0" xfId="0" applyFont="1"/>
    <xf numFmtId="0" fontId="0" fillId="0" borderId="7" xfId="0" applyBorder="1"/>
    <xf numFmtId="0" fontId="0" fillId="0" borderId="8" xfId="0" applyBorder="1"/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0" borderId="59" xfId="0" applyFont="1" applyBorder="1" applyAlignment="1">
      <alignment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/>
    </xf>
    <xf numFmtId="0" fontId="6" fillId="0" borderId="36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wrapText="1"/>
    </xf>
    <xf numFmtId="0" fontId="0" fillId="0" borderId="23" xfId="0" applyBorder="1"/>
    <xf numFmtId="0" fontId="9" fillId="0" borderId="36" xfId="0" applyFont="1" applyBorder="1" applyAlignment="1">
      <alignment vertical="center" wrapText="1"/>
    </xf>
    <xf numFmtId="0" fontId="0" fillId="0" borderId="0" xfId="0" applyBorder="1"/>
    <xf numFmtId="0" fontId="6" fillId="0" borderId="23" xfId="0" applyFont="1" applyBorder="1" applyAlignment="1">
      <alignment horizontal="center" vertical="center" wrapText="1"/>
    </xf>
    <xf numFmtId="0" fontId="15" fillId="0" borderId="4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1" xfId="0" applyFont="1" applyBorder="1"/>
    <xf numFmtId="0" fontId="18" fillId="0" borderId="8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28" xfId="0" applyFont="1" applyBorder="1"/>
    <xf numFmtId="0" fontId="10" fillId="0" borderId="23" xfId="0" applyFont="1" applyBorder="1"/>
    <xf numFmtId="0" fontId="10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/>
    </xf>
    <xf numFmtId="0" fontId="10" fillId="0" borderId="9" xfId="0" applyFont="1" applyBorder="1"/>
    <xf numFmtId="0" fontId="22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30" xfId="0" applyBorder="1"/>
    <xf numFmtId="0" fontId="7" fillId="0" borderId="4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1" fillId="0" borderId="44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5" fillId="0" borderId="3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0" borderId="8" xfId="0" applyFont="1" applyBorder="1"/>
    <xf numFmtId="0" fontId="9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top" wrapText="1"/>
    </xf>
    <xf numFmtId="0" fontId="4" fillId="0" borderId="13" xfId="0" applyFont="1" applyBorder="1"/>
    <xf numFmtId="0" fontId="4" fillId="0" borderId="15" xfId="0" applyFont="1" applyBorder="1" applyAlignment="1">
      <alignment horizontal="center" vertical="center" wrapText="1"/>
    </xf>
    <xf numFmtId="0" fontId="24" fillId="0" borderId="11" xfId="0" applyFont="1" applyBorder="1"/>
    <xf numFmtId="0" fontId="17" fillId="0" borderId="3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9" fontId="23" fillId="0" borderId="33" xfId="0" applyNumberFormat="1" applyFont="1" applyBorder="1" applyAlignment="1">
      <alignment horizontal="center" vertical="center" wrapText="1"/>
    </xf>
    <xf numFmtId="9" fontId="23" fillId="0" borderId="5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42" xfId="0" applyFont="1" applyBorder="1" applyAlignment="1">
      <alignment vertical="center"/>
    </xf>
    <xf numFmtId="0" fontId="6" fillId="0" borderId="42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10" fillId="0" borderId="30" xfId="0" applyFont="1" applyBorder="1"/>
    <xf numFmtId="0" fontId="12" fillId="0" borderId="23" xfId="0" applyFont="1" applyBorder="1" applyAlignment="1">
      <alignment horizontal="center" wrapText="1"/>
    </xf>
    <xf numFmtId="0" fontId="6" fillId="0" borderId="1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wrapText="1"/>
    </xf>
    <xf numFmtId="0" fontId="19" fillId="0" borderId="56" xfId="0" applyFont="1" applyBorder="1"/>
    <xf numFmtId="0" fontId="19" fillId="0" borderId="0" xfId="0" applyFont="1" applyAlignment="1">
      <alignment vertical="center" wrapText="1"/>
    </xf>
    <xf numFmtId="0" fontId="22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0" fillId="0" borderId="61" xfId="0" applyBorder="1"/>
    <xf numFmtId="0" fontId="22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5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3" fillId="0" borderId="7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7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6" fillId="0" borderId="67" xfId="0" applyFont="1" applyBorder="1" applyAlignment="1">
      <alignment vertical="center" wrapText="1"/>
    </xf>
    <xf numFmtId="0" fontId="4" fillId="0" borderId="73" xfId="0" applyFont="1" applyBorder="1" applyAlignment="1">
      <alignment horizontal="center" vertical="center" wrapText="1"/>
    </xf>
    <xf numFmtId="0" fontId="2" fillId="0" borderId="75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78" xfId="0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3" fillId="0" borderId="76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73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4" fillId="0" borderId="73" xfId="0" applyFont="1" applyBorder="1" applyAlignment="1">
      <alignment vertical="center" wrapText="1"/>
    </xf>
    <xf numFmtId="0" fontId="9" fillId="0" borderId="73" xfId="0" applyFont="1" applyBorder="1" applyAlignment="1">
      <alignment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 wrapText="1"/>
    </xf>
    <xf numFmtId="0" fontId="9" fillId="0" borderId="73" xfId="0" applyFont="1" applyBorder="1" applyAlignment="1">
      <alignment horizontal="center" vertical="center" wrapText="1"/>
    </xf>
    <xf numFmtId="14" fontId="13" fillId="0" borderId="72" xfId="0" applyNumberFormat="1" applyFont="1" applyBorder="1" applyAlignment="1">
      <alignment horizontal="center" vertical="center" wrapText="1"/>
    </xf>
    <xf numFmtId="14" fontId="17" fillId="0" borderId="29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14" fillId="0" borderId="42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0" fillId="0" borderId="13" xfId="0" applyBorder="1"/>
    <xf numFmtId="0" fontId="18" fillId="0" borderId="56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6" fillId="0" borderId="8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83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71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/>
    </xf>
    <xf numFmtId="0" fontId="9" fillId="0" borderId="66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0" fillId="0" borderId="88" xfId="0" applyFont="1" applyBorder="1" applyAlignment="1">
      <alignment vertical="center" wrapText="1"/>
    </xf>
    <xf numFmtId="0" fontId="22" fillId="0" borderId="72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23" xfId="0" applyFont="1" applyBorder="1"/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9" fillId="0" borderId="31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77" xfId="0" applyFont="1" applyBorder="1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9" fontId="23" fillId="0" borderId="32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14" fontId="15" fillId="0" borderId="43" xfId="0" applyNumberFormat="1" applyFont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20" fillId="0" borderId="56" xfId="0" applyFont="1" applyBorder="1" applyAlignment="1">
      <alignment vertical="center"/>
    </xf>
    <xf numFmtId="0" fontId="20" fillId="0" borderId="52" xfId="0" applyFont="1" applyBorder="1" applyAlignment="1">
      <alignment vertical="center" wrapText="1"/>
    </xf>
    <xf numFmtId="0" fontId="20" fillId="0" borderId="52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24" fillId="0" borderId="0" xfId="0" applyFont="1" applyBorder="1"/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84" xfId="0" applyFont="1" applyBorder="1" applyAlignment="1">
      <alignment horizontal="center" vertical="top"/>
    </xf>
    <xf numFmtId="0" fontId="7" fillId="0" borderId="85" xfId="0" applyFont="1" applyBorder="1" applyAlignment="1">
      <alignment horizontal="center" vertical="top"/>
    </xf>
    <xf numFmtId="0" fontId="7" fillId="0" borderId="86" xfId="0" applyFont="1" applyBorder="1" applyAlignment="1">
      <alignment horizontal="center" vertical="top"/>
    </xf>
    <xf numFmtId="0" fontId="7" fillId="0" borderId="8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12" fillId="0" borderId="47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20" fillId="0" borderId="48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top"/>
    </xf>
    <xf numFmtId="0" fontId="7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top"/>
    </xf>
    <xf numFmtId="0" fontId="7" fillId="2" borderId="36" xfId="0" applyFont="1" applyFill="1" applyBorder="1" applyAlignment="1">
      <alignment horizontal="center" vertical="top"/>
    </xf>
    <xf numFmtId="0" fontId="12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0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3" fillId="3" borderId="80" xfId="0" applyFont="1" applyFill="1" applyBorder="1" applyAlignment="1">
      <alignment vertical="center" wrapText="1"/>
    </xf>
    <xf numFmtId="0" fontId="10" fillId="3" borderId="81" xfId="0" applyFont="1" applyFill="1" applyBorder="1" applyAlignment="1">
      <alignment vertical="center" wrapText="1"/>
    </xf>
    <xf numFmtId="0" fontId="10" fillId="3" borderId="7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1"/>
  <sheetViews>
    <sheetView tabSelected="1" view="pageBreakPreview" zoomScale="51" zoomScaleNormal="90" zoomScaleSheetLayoutView="51" workbookViewId="0">
      <selection activeCell="D23" sqref="D23:J23"/>
    </sheetView>
  </sheetViews>
  <sheetFormatPr defaultRowHeight="15" x14ac:dyDescent="0.25"/>
  <cols>
    <col min="1" max="1" width="5.5703125" customWidth="1"/>
    <col min="2" max="2" width="16.28515625" customWidth="1"/>
    <col min="3" max="3" width="16.7109375" hidden="1" customWidth="1"/>
    <col min="4" max="4" width="38.7109375" customWidth="1"/>
    <col min="5" max="5" width="13.5703125" customWidth="1"/>
    <col min="6" max="6" width="12.7109375" customWidth="1"/>
    <col min="7" max="7" width="12.28515625" customWidth="1"/>
    <col min="8" max="8" width="14.85546875" customWidth="1"/>
    <col min="9" max="9" width="19.140625" customWidth="1"/>
    <col min="10" max="10" width="14.5703125" customWidth="1"/>
    <col min="11" max="11" width="24.28515625" customWidth="1"/>
  </cols>
  <sheetData>
    <row r="1" spans="2:11" s="1" customFormat="1" ht="15.75" x14ac:dyDescent="0.25">
      <c r="B1" s="92"/>
      <c r="C1" s="92"/>
      <c r="D1" s="92"/>
      <c r="E1" s="92"/>
      <c r="F1" s="92"/>
      <c r="G1" s="92"/>
      <c r="H1" s="92"/>
      <c r="I1" s="92"/>
      <c r="J1" s="489"/>
      <c r="K1" s="489"/>
    </row>
    <row r="2" spans="2:11" s="1" customFormat="1" ht="15.75" x14ac:dyDescent="0.25">
      <c r="B2" s="92"/>
      <c r="C2" s="92"/>
      <c r="D2" s="92"/>
      <c r="E2" s="92"/>
      <c r="F2" s="92"/>
      <c r="G2" s="92"/>
      <c r="H2" s="92"/>
      <c r="I2" s="92"/>
      <c r="J2" s="425"/>
      <c r="K2" s="425"/>
    </row>
    <row r="3" spans="2:11" s="1" customFormat="1" ht="15.75" x14ac:dyDescent="0.25">
      <c r="B3" s="92"/>
      <c r="C3" s="92"/>
      <c r="D3" s="92"/>
      <c r="E3" s="92"/>
      <c r="F3" s="92"/>
      <c r="G3" s="92"/>
      <c r="H3" s="92"/>
      <c r="I3" s="92"/>
      <c r="J3" s="425"/>
      <c r="K3" s="425"/>
    </row>
    <row r="4" spans="2:11" s="1" customFormat="1" ht="21" x14ac:dyDescent="0.35">
      <c r="B4" s="92"/>
      <c r="C4" s="92"/>
      <c r="D4" s="421"/>
      <c r="E4" s="421"/>
      <c r="F4" s="92"/>
      <c r="G4" s="92"/>
      <c r="H4" s="422"/>
      <c r="I4" s="423"/>
      <c r="J4" s="429" t="s">
        <v>251</v>
      </c>
      <c r="K4" s="429"/>
    </row>
    <row r="5" spans="2:11" s="1" customFormat="1" ht="20.25" x14ac:dyDescent="0.25">
      <c r="B5" s="92"/>
      <c r="C5" s="92"/>
      <c r="D5" s="92"/>
      <c r="E5" s="92"/>
      <c r="F5" s="92"/>
      <c r="G5" s="92"/>
      <c r="H5" s="429" t="s">
        <v>252</v>
      </c>
      <c r="I5" s="429"/>
      <c r="J5" s="429"/>
      <c r="K5" s="429"/>
    </row>
    <row r="6" spans="2:11" s="1" customFormat="1" ht="28.5" customHeight="1" x14ac:dyDescent="0.25">
      <c r="B6" s="410"/>
      <c r="C6" s="405"/>
      <c r="D6" s="405"/>
      <c r="E6" s="410"/>
      <c r="F6" s="410"/>
      <c r="G6" s="431" t="s">
        <v>254</v>
      </c>
      <c r="H6" s="431"/>
      <c r="I6" s="431"/>
      <c r="J6" s="431"/>
      <c r="K6" s="431"/>
    </row>
    <row r="7" spans="2:11" s="1" customFormat="1" ht="29.25" customHeight="1" x14ac:dyDescent="0.3">
      <c r="B7" s="410"/>
      <c r="C7" s="405"/>
      <c r="D7" s="405"/>
      <c r="E7" s="410"/>
      <c r="F7" s="403"/>
      <c r="G7" s="403"/>
      <c r="H7" s="424"/>
      <c r="I7" s="430" t="s">
        <v>253</v>
      </c>
      <c r="J7" s="430"/>
      <c r="K7" s="430"/>
    </row>
    <row r="8" spans="2:11" s="1" customFormat="1" ht="16.149999999999999" customHeight="1" x14ac:dyDescent="0.25">
      <c r="B8" s="500"/>
      <c r="C8" s="500"/>
      <c r="D8" s="500"/>
      <c r="E8" s="500"/>
      <c r="F8" s="500"/>
      <c r="G8" s="500"/>
      <c r="H8" s="500"/>
      <c r="I8" s="500"/>
      <c r="J8" s="500"/>
      <c r="K8" s="92"/>
    </row>
    <row r="9" spans="2:11" s="1" customFormat="1" ht="18" customHeight="1" x14ac:dyDescent="0.25">
      <c r="B9" s="499"/>
      <c r="C9" s="499"/>
      <c r="D9" s="499"/>
      <c r="E9" s="499"/>
      <c r="F9" s="499"/>
      <c r="G9" s="499"/>
      <c r="H9" s="499"/>
      <c r="I9" s="499"/>
      <c r="J9" s="499"/>
      <c r="K9" s="92"/>
    </row>
    <row r="10" spans="2:11" s="1" customFormat="1" ht="19.899999999999999" customHeight="1" x14ac:dyDescent="0.25">
      <c r="B10" s="420"/>
      <c r="C10" s="404"/>
      <c r="D10" s="405"/>
      <c r="E10" s="406"/>
      <c r="F10" s="406"/>
      <c r="G10" s="406"/>
      <c r="H10" s="406"/>
      <c r="I10" s="406"/>
      <c r="J10" s="406"/>
      <c r="K10" s="406"/>
    </row>
    <row r="11" spans="2:11" s="1" customFormat="1" ht="19.899999999999999" customHeight="1" x14ac:dyDescent="0.25">
      <c r="B11" s="420"/>
      <c r="C11" s="404"/>
      <c r="D11" s="405"/>
      <c r="E11" s="406"/>
      <c r="F11" s="406"/>
      <c r="G11" s="406"/>
      <c r="H11" s="406"/>
      <c r="I11" s="406"/>
      <c r="J11" s="406"/>
      <c r="K11" s="406"/>
    </row>
    <row r="12" spans="2:11" s="1" customFormat="1" ht="19.149999999999999" customHeight="1" x14ac:dyDescent="0.25">
      <c r="B12" s="420"/>
      <c r="C12" s="404"/>
      <c r="D12" s="408"/>
      <c r="E12" s="406"/>
      <c r="F12" s="407"/>
      <c r="G12" s="407"/>
      <c r="H12" s="407"/>
      <c r="I12" s="407"/>
      <c r="J12" s="407"/>
      <c r="K12" s="407"/>
    </row>
    <row r="13" spans="2:11" s="1" customFormat="1" ht="15.75" x14ac:dyDescent="0.25">
      <c r="B13" s="409"/>
      <c r="C13" s="410"/>
      <c r="D13" s="411"/>
      <c r="E13" s="412"/>
      <c r="F13" s="412"/>
      <c r="G13" s="412"/>
      <c r="H13" s="412"/>
      <c r="I13" s="412"/>
      <c r="J13" s="412"/>
      <c r="K13" s="412"/>
    </row>
    <row r="14" spans="2:11" s="1" customFormat="1" ht="34.9" customHeight="1" x14ac:dyDescent="0.25">
      <c r="B14" s="413"/>
      <c r="C14" s="410"/>
      <c r="D14" s="405"/>
      <c r="E14" s="432" t="s">
        <v>255</v>
      </c>
      <c r="F14" s="433"/>
      <c r="G14" s="433"/>
      <c r="H14" s="433"/>
      <c r="I14" s="414"/>
      <c r="J14" s="414"/>
      <c r="K14" s="414"/>
    </row>
    <row r="15" spans="2:11" s="1" customFormat="1" ht="18.600000000000001" customHeight="1" x14ac:dyDescent="0.25">
      <c r="B15" s="409"/>
      <c r="C15" s="410"/>
      <c r="D15" s="411"/>
      <c r="E15" s="432" t="s">
        <v>256</v>
      </c>
      <c r="F15" s="432"/>
      <c r="G15" s="432"/>
      <c r="H15" s="432"/>
      <c r="I15" s="412"/>
      <c r="J15" s="412"/>
      <c r="K15" s="414"/>
    </row>
    <row r="16" spans="2:11" s="1" customFormat="1" ht="35.25" customHeight="1" x14ac:dyDescent="0.25">
      <c r="B16" s="420"/>
      <c r="C16" s="404"/>
      <c r="D16" s="410"/>
      <c r="E16" s="432"/>
      <c r="F16" s="432"/>
      <c r="G16" s="432"/>
      <c r="H16" s="432"/>
      <c r="I16" s="415"/>
      <c r="J16" s="415"/>
      <c r="K16" s="416"/>
    </row>
    <row r="17" spans="1:22" s="1" customFormat="1" ht="15.75" x14ac:dyDescent="0.25">
      <c r="B17" s="420"/>
      <c r="C17" s="404"/>
      <c r="D17" s="410"/>
      <c r="E17" s="417"/>
      <c r="F17" s="417"/>
      <c r="G17" s="417"/>
      <c r="H17" s="417"/>
      <c r="I17" s="417"/>
      <c r="J17" s="417"/>
      <c r="K17" s="417"/>
    </row>
    <row r="18" spans="1:22" s="1" customFormat="1" ht="23.25" customHeight="1" x14ac:dyDescent="0.25">
      <c r="B18" s="420"/>
      <c r="C18" s="404"/>
      <c r="D18" s="410"/>
      <c r="E18" s="434" t="s">
        <v>257</v>
      </c>
      <c r="F18" s="435"/>
      <c r="G18" s="435"/>
      <c r="H18" s="435"/>
      <c r="I18" s="415"/>
      <c r="J18" s="415"/>
      <c r="K18" s="415"/>
    </row>
    <row r="19" spans="1:22" s="1" customFormat="1" ht="45.75" customHeight="1" x14ac:dyDescent="0.25">
      <c r="A19"/>
      <c r="B19" s="420"/>
      <c r="C19" s="404"/>
      <c r="D19" s="434" t="s">
        <v>258</v>
      </c>
      <c r="E19" s="434"/>
      <c r="F19" s="434"/>
      <c r="G19" s="434"/>
      <c r="H19" s="434"/>
      <c r="I19" s="434"/>
      <c r="J19" s="434"/>
      <c r="K19" s="417"/>
      <c r="L19"/>
      <c r="M19"/>
      <c r="N19"/>
      <c r="O19"/>
      <c r="P19"/>
      <c r="Q19"/>
      <c r="R19"/>
      <c r="S19"/>
      <c r="T19"/>
      <c r="U19"/>
      <c r="V19"/>
    </row>
    <row r="20" spans="1:22" s="1" customFormat="1" ht="24" customHeight="1" x14ac:dyDescent="0.25">
      <c r="A20"/>
      <c r="B20" s="420"/>
      <c r="C20" s="404"/>
      <c r="D20" s="410"/>
      <c r="E20" s="415"/>
      <c r="F20" s="415"/>
      <c r="G20" s="415"/>
      <c r="H20" s="415"/>
      <c r="I20" s="415"/>
      <c r="J20" s="415"/>
      <c r="K20" s="417"/>
      <c r="L20"/>
      <c r="M20"/>
      <c r="N20"/>
      <c r="O20"/>
      <c r="P20"/>
      <c r="Q20"/>
      <c r="R20"/>
      <c r="S20"/>
      <c r="T20"/>
      <c r="U20"/>
      <c r="V20"/>
    </row>
    <row r="21" spans="1:22" s="1" customFormat="1" ht="21" customHeight="1" x14ac:dyDescent="0.25">
      <c r="A21"/>
      <c r="B21" s="409"/>
      <c r="C21" s="410"/>
      <c r="D21" s="410"/>
      <c r="E21" s="413"/>
      <c r="F21" s="413"/>
      <c r="G21" s="413"/>
      <c r="H21" s="413"/>
      <c r="I21" s="413"/>
      <c r="J21" s="413"/>
      <c r="K21" s="417"/>
      <c r="L21"/>
      <c r="M21"/>
      <c r="N21"/>
      <c r="O21"/>
      <c r="P21"/>
      <c r="Q21"/>
      <c r="R21"/>
      <c r="S21"/>
      <c r="T21"/>
      <c r="U21"/>
      <c r="V21"/>
    </row>
    <row r="22" spans="1:22" s="1" customFormat="1" ht="20.45" customHeight="1" x14ac:dyDescent="0.25">
      <c r="A22"/>
      <c r="B22" s="420"/>
      <c r="C22" s="404"/>
      <c r="D22" s="405"/>
      <c r="E22" s="406"/>
      <c r="F22" s="406"/>
      <c r="G22" s="406"/>
      <c r="H22" s="406"/>
      <c r="I22" s="406"/>
      <c r="J22" s="406"/>
      <c r="K22" s="406"/>
      <c r="L22"/>
      <c r="M22"/>
      <c r="N22"/>
      <c r="O22"/>
      <c r="P22"/>
      <c r="Q22"/>
      <c r="R22"/>
      <c r="S22"/>
      <c r="T22"/>
      <c r="U22"/>
      <c r="V22"/>
    </row>
    <row r="23" spans="1:22" s="1" customFormat="1" ht="20.45" customHeight="1" x14ac:dyDescent="0.25">
      <c r="B23" s="420"/>
      <c r="C23" s="404"/>
      <c r="D23" s="434" t="s">
        <v>259</v>
      </c>
      <c r="E23" s="434"/>
      <c r="F23" s="434"/>
      <c r="G23" s="434"/>
      <c r="H23" s="434"/>
      <c r="I23" s="434"/>
      <c r="J23" s="434"/>
      <c r="K23" s="406"/>
    </row>
    <row r="24" spans="1:22" s="1" customFormat="1" ht="20.45" customHeight="1" x14ac:dyDescent="0.25">
      <c r="B24" s="420"/>
      <c r="C24" s="404"/>
      <c r="D24" s="405"/>
      <c r="E24" s="406"/>
      <c r="F24" s="406"/>
      <c r="G24" s="406"/>
      <c r="H24" s="406"/>
      <c r="I24" s="406"/>
      <c r="J24" s="406"/>
      <c r="K24" s="406"/>
    </row>
    <row r="25" spans="1:22" s="1" customFormat="1" ht="23.45" customHeight="1" x14ac:dyDescent="0.25">
      <c r="A25"/>
      <c r="B25" s="420"/>
      <c r="C25" s="404"/>
      <c r="D25" s="405"/>
      <c r="E25" s="406"/>
      <c r="F25" s="406"/>
      <c r="G25" s="406"/>
      <c r="H25" s="406"/>
      <c r="I25" s="406"/>
      <c r="J25" s="406"/>
      <c r="K25" s="406"/>
      <c r="L25"/>
      <c r="M25"/>
      <c r="N25"/>
      <c r="O25"/>
      <c r="P25"/>
      <c r="Q25"/>
      <c r="R25"/>
      <c r="S25"/>
      <c r="T25"/>
      <c r="U25"/>
      <c r="V25"/>
    </row>
    <row r="26" spans="1:22" s="1" customFormat="1" ht="22.15" customHeight="1" x14ac:dyDescent="0.25">
      <c r="A26"/>
      <c r="B26" s="409"/>
      <c r="C26" s="410"/>
      <c r="D26" s="418"/>
      <c r="E26" s="412"/>
      <c r="F26" s="412"/>
      <c r="G26" s="412"/>
      <c r="H26" s="412"/>
      <c r="I26" s="412"/>
      <c r="J26" s="412"/>
      <c r="K26" s="415"/>
      <c r="L26"/>
      <c r="M26"/>
      <c r="N26"/>
      <c r="O26"/>
      <c r="P26"/>
      <c r="Q26"/>
      <c r="R26"/>
      <c r="S26"/>
      <c r="T26"/>
      <c r="U26"/>
      <c r="V26"/>
    </row>
    <row r="27" spans="1:22" s="1" customFormat="1" ht="25.9" customHeight="1" x14ac:dyDescent="0.25">
      <c r="A27"/>
      <c r="B27" s="510"/>
      <c r="C27" s="510"/>
      <c r="D27" s="510"/>
      <c r="E27" s="419"/>
      <c r="F27" s="419"/>
      <c r="G27" s="419"/>
      <c r="H27" s="419"/>
      <c r="I27" s="419"/>
      <c r="J27" s="419"/>
      <c r="K27" s="414"/>
      <c r="L27"/>
      <c r="M27"/>
      <c r="N27"/>
      <c r="O27"/>
      <c r="P27"/>
      <c r="Q27"/>
      <c r="R27"/>
      <c r="S27"/>
      <c r="T27"/>
      <c r="U27"/>
      <c r="V27"/>
    </row>
    <row r="30" spans="1:22" s="1" customFormat="1" ht="15.75" x14ac:dyDescent="0.25">
      <c r="J30" s="461" t="s">
        <v>248</v>
      </c>
      <c r="K30" s="461"/>
    </row>
    <row r="31" spans="1:22" s="1" customFormat="1" ht="15.75" x14ac:dyDescent="0.25">
      <c r="D31" s="497" t="s">
        <v>74</v>
      </c>
      <c r="E31" s="497"/>
      <c r="J31" s="462" t="s">
        <v>73</v>
      </c>
      <c r="K31" s="462"/>
    </row>
    <row r="32" spans="1:22" s="1" customFormat="1" ht="15.75" thickBot="1" x14ac:dyDescent="0.3"/>
    <row r="33" spans="2:11" s="1" customFormat="1" ht="16.5" customHeight="1" thickBot="1" x14ac:dyDescent="0.3">
      <c r="B33" s="504" t="s">
        <v>27</v>
      </c>
      <c r="C33" s="506" t="s">
        <v>1</v>
      </c>
      <c r="D33" s="512"/>
      <c r="E33" s="504" t="s">
        <v>2</v>
      </c>
      <c r="F33" s="501" t="s">
        <v>3</v>
      </c>
      <c r="G33" s="502"/>
      <c r="H33" s="503"/>
      <c r="I33" s="504" t="s">
        <v>4</v>
      </c>
      <c r="J33" s="504" t="s">
        <v>5</v>
      </c>
      <c r="K33" s="70" t="s">
        <v>72</v>
      </c>
    </row>
    <row r="34" spans="2:11" s="1" customFormat="1" ht="16.149999999999999" customHeight="1" thickBot="1" x14ac:dyDescent="0.3">
      <c r="B34" s="511"/>
      <c r="C34" s="513"/>
      <c r="D34" s="514"/>
      <c r="E34" s="511"/>
      <c r="F34" s="23" t="s">
        <v>6</v>
      </c>
      <c r="G34" s="23" t="s">
        <v>7</v>
      </c>
      <c r="H34" s="23" t="s">
        <v>8</v>
      </c>
      <c r="I34" s="511"/>
      <c r="J34" s="511"/>
      <c r="K34" s="62"/>
    </row>
    <row r="35" spans="2:11" s="1" customFormat="1" ht="16.149999999999999" customHeight="1" thickBot="1" x14ac:dyDescent="0.3">
      <c r="B35" s="515" t="s">
        <v>9</v>
      </c>
      <c r="C35" s="516"/>
      <c r="D35" s="516"/>
      <c r="E35" s="516"/>
      <c r="F35" s="516"/>
      <c r="G35" s="516"/>
      <c r="H35" s="516"/>
      <c r="I35" s="516"/>
      <c r="J35" s="517"/>
      <c r="K35" s="63"/>
    </row>
    <row r="36" spans="2:11" s="1" customFormat="1" ht="18" customHeight="1" thickBot="1" x14ac:dyDescent="0.3">
      <c r="B36" s="518" t="s">
        <v>10</v>
      </c>
      <c r="C36" s="519"/>
      <c r="D36" s="519"/>
      <c r="E36" s="519"/>
      <c r="F36" s="519"/>
      <c r="G36" s="519"/>
      <c r="H36" s="519"/>
      <c r="I36" s="519"/>
      <c r="J36" s="520"/>
      <c r="K36" s="63"/>
    </row>
    <row r="37" spans="2:11" s="1" customFormat="1" ht="19.899999999999999" customHeight="1" x14ac:dyDescent="0.25">
      <c r="B37" s="521" t="s">
        <v>11</v>
      </c>
      <c r="C37" s="4"/>
      <c r="D37" s="35" t="s">
        <v>40</v>
      </c>
      <c r="E37" s="36">
        <v>150</v>
      </c>
      <c r="F37" s="25">
        <v>3.7</v>
      </c>
      <c r="G37" s="25">
        <v>3.3</v>
      </c>
      <c r="H37" s="25">
        <v>12</v>
      </c>
      <c r="I37" s="25">
        <v>87</v>
      </c>
      <c r="J37" s="25">
        <v>0.6</v>
      </c>
      <c r="K37" s="73" t="s">
        <v>81</v>
      </c>
    </row>
    <row r="38" spans="2:11" s="1" customFormat="1" ht="30.75" customHeight="1" thickBot="1" x14ac:dyDescent="0.3">
      <c r="B38" s="522"/>
      <c r="C38" s="4"/>
      <c r="D38" s="118" t="s">
        <v>171</v>
      </c>
      <c r="E38" s="20">
        <v>7.5</v>
      </c>
      <c r="F38" s="11">
        <v>0.4</v>
      </c>
      <c r="G38" s="11">
        <v>1.5</v>
      </c>
      <c r="H38" s="11">
        <v>4.7</v>
      </c>
      <c r="I38" s="11">
        <v>33</v>
      </c>
      <c r="J38" s="11">
        <v>0</v>
      </c>
      <c r="K38" s="68" t="s">
        <v>23</v>
      </c>
    </row>
    <row r="39" spans="2:11" s="1" customFormat="1" ht="19.149999999999999" customHeight="1" thickBot="1" x14ac:dyDescent="0.3">
      <c r="B39" s="523"/>
      <c r="C39" s="4"/>
      <c r="D39" s="221" t="s">
        <v>128</v>
      </c>
      <c r="E39" s="163">
        <v>150</v>
      </c>
      <c r="F39" s="164">
        <v>0</v>
      </c>
      <c r="G39" s="164">
        <v>0</v>
      </c>
      <c r="H39" s="164">
        <v>6</v>
      </c>
      <c r="I39" s="164">
        <v>24</v>
      </c>
      <c r="J39" s="164">
        <v>0</v>
      </c>
      <c r="K39" s="165" t="s">
        <v>58</v>
      </c>
    </row>
    <row r="40" spans="2:11" s="1" customFormat="1" ht="16.5" thickBot="1" x14ac:dyDescent="0.3">
      <c r="B40" s="2" t="s">
        <v>14</v>
      </c>
      <c r="C40" s="166"/>
      <c r="D40" s="102"/>
      <c r="E40" s="84">
        <f>E39+E38+E37</f>
        <v>307.5</v>
      </c>
      <c r="F40" s="84">
        <f>F39+F38+F37</f>
        <v>4.1000000000000005</v>
      </c>
      <c r="G40" s="84">
        <f>G39+G38+G37</f>
        <v>4.8</v>
      </c>
      <c r="H40" s="84">
        <f>H39+H38+H37</f>
        <v>22.7</v>
      </c>
      <c r="I40" s="84">
        <f>I39+I38+I37</f>
        <v>144</v>
      </c>
      <c r="J40" s="85">
        <v>0.6</v>
      </c>
      <c r="K40" s="167"/>
    </row>
    <row r="41" spans="2:11" s="1" customFormat="1" ht="34.9" customHeight="1" thickBot="1" x14ac:dyDescent="0.3">
      <c r="B41" s="402" t="s">
        <v>15</v>
      </c>
      <c r="C41" s="3"/>
      <c r="D41" s="118" t="s">
        <v>16</v>
      </c>
      <c r="E41" s="273">
        <v>80</v>
      </c>
      <c r="F41" s="275">
        <v>0</v>
      </c>
      <c r="G41" s="275">
        <v>0</v>
      </c>
      <c r="H41" s="275">
        <v>8.32</v>
      </c>
      <c r="I41" s="275">
        <v>37.299999999999997</v>
      </c>
      <c r="J41" s="275">
        <v>2</v>
      </c>
      <c r="K41" s="277" t="s">
        <v>179</v>
      </c>
    </row>
    <row r="42" spans="2:11" s="1" customFormat="1" ht="18.600000000000001" customHeight="1" thickBot="1" x14ac:dyDescent="0.3">
      <c r="B42" s="120" t="s">
        <v>41</v>
      </c>
      <c r="C42" s="3"/>
      <c r="D42" s="6"/>
      <c r="E42" s="150">
        <f>E41</f>
        <v>80</v>
      </c>
      <c r="F42" s="150">
        <f>F41</f>
        <v>0</v>
      </c>
      <c r="G42" s="150">
        <f>G41</f>
        <v>0</v>
      </c>
      <c r="H42" s="150">
        <f>H41</f>
        <v>8.32</v>
      </c>
      <c r="I42" s="150">
        <f>I41</f>
        <v>37.299999999999997</v>
      </c>
      <c r="J42" s="14">
        <v>2</v>
      </c>
      <c r="K42" s="64" t="s">
        <v>23</v>
      </c>
    </row>
    <row r="43" spans="2:11" s="1" customFormat="1" ht="31.5" x14ac:dyDescent="0.25">
      <c r="B43" s="524" t="s">
        <v>17</v>
      </c>
      <c r="C43" s="4"/>
      <c r="D43" s="10" t="s">
        <v>163</v>
      </c>
      <c r="E43" s="223">
        <v>150</v>
      </c>
      <c r="F43" s="222">
        <v>3.5</v>
      </c>
      <c r="G43" s="222">
        <v>4.2</v>
      </c>
      <c r="H43" s="222">
        <v>7.6</v>
      </c>
      <c r="I43" s="222">
        <v>97</v>
      </c>
      <c r="J43" s="222">
        <v>5.7</v>
      </c>
      <c r="K43" s="159" t="s">
        <v>164</v>
      </c>
    </row>
    <row r="44" spans="2:11" s="1" customFormat="1" ht="15.75" x14ac:dyDescent="0.25">
      <c r="B44" s="525"/>
      <c r="C44" s="4"/>
      <c r="D44" s="8" t="s">
        <v>129</v>
      </c>
      <c r="E44" s="17">
        <v>60</v>
      </c>
      <c r="F44" s="18">
        <v>6.8</v>
      </c>
      <c r="G44" s="18">
        <v>6.1</v>
      </c>
      <c r="H44" s="18">
        <v>9.4</v>
      </c>
      <c r="I44" s="18">
        <v>124</v>
      </c>
      <c r="J44" s="69">
        <v>0.6</v>
      </c>
      <c r="K44" s="160" t="s">
        <v>70</v>
      </c>
    </row>
    <row r="45" spans="2:11" s="1" customFormat="1" ht="15.75" x14ac:dyDescent="0.25">
      <c r="B45" s="525"/>
      <c r="C45" s="4"/>
      <c r="D45" s="8" t="s">
        <v>37</v>
      </c>
      <c r="E45" s="224">
        <v>110</v>
      </c>
      <c r="F45" s="399">
        <v>2.8</v>
      </c>
      <c r="G45" s="399">
        <v>3.84</v>
      </c>
      <c r="H45" s="399">
        <v>10.82</v>
      </c>
      <c r="I45" s="399">
        <v>94</v>
      </c>
      <c r="J45" s="399">
        <v>12.43</v>
      </c>
      <c r="K45" s="116" t="s">
        <v>82</v>
      </c>
    </row>
    <row r="46" spans="2:11" s="1" customFormat="1" ht="21" customHeight="1" x14ac:dyDescent="0.25">
      <c r="B46" s="525"/>
      <c r="C46" s="4"/>
      <c r="D46" s="19" t="s">
        <v>36</v>
      </c>
      <c r="E46" s="17">
        <v>150</v>
      </c>
      <c r="F46" s="18">
        <v>0</v>
      </c>
      <c r="G46" s="18">
        <v>0</v>
      </c>
      <c r="H46" s="18">
        <v>12</v>
      </c>
      <c r="I46" s="18">
        <v>50</v>
      </c>
      <c r="J46" s="18">
        <v>0.06</v>
      </c>
      <c r="K46" s="156" t="s">
        <v>83</v>
      </c>
    </row>
    <row r="47" spans="2:11" s="1" customFormat="1" ht="24" customHeight="1" thickBot="1" x14ac:dyDescent="0.3">
      <c r="B47" s="526"/>
      <c r="C47" s="4"/>
      <c r="D47" s="227" t="s">
        <v>0</v>
      </c>
      <c r="E47" s="226">
        <v>30</v>
      </c>
      <c r="F47" s="228">
        <v>1</v>
      </c>
      <c r="G47" s="228">
        <v>0.3</v>
      </c>
      <c r="H47" s="228">
        <v>13</v>
      </c>
      <c r="I47" s="228">
        <v>62</v>
      </c>
      <c r="J47" s="24">
        <v>0</v>
      </c>
      <c r="K47" s="161" t="s">
        <v>84</v>
      </c>
    </row>
    <row r="48" spans="2:11" s="1" customFormat="1" ht="21" customHeight="1" thickTop="1" thickBot="1" x14ac:dyDescent="0.3">
      <c r="B48" s="120" t="s">
        <v>14</v>
      </c>
      <c r="C48" s="3"/>
      <c r="D48" s="230"/>
      <c r="E48" s="231">
        <f>E47+E46+E45+E44+E43</f>
        <v>500</v>
      </c>
      <c r="F48" s="231">
        <f>F47+F46+F45+F44+F43</f>
        <v>14.1</v>
      </c>
      <c r="G48" s="231">
        <f>G47+G46+G45+G44+G43</f>
        <v>14.439999999999998</v>
      </c>
      <c r="H48" s="231">
        <f>H47+H46+H45+H44+H43</f>
        <v>52.82</v>
      </c>
      <c r="I48" s="231">
        <f>I47+I46+I45+I44+I43</f>
        <v>427</v>
      </c>
      <c r="J48" s="125">
        <f>SUM(J43:J47)</f>
        <v>18.79</v>
      </c>
      <c r="K48" s="65" t="s">
        <v>62</v>
      </c>
    </row>
    <row r="49" spans="2:11" s="1" customFormat="1" ht="20.45" customHeight="1" thickBot="1" x14ac:dyDescent="0.3">
      <c r="B49" s="524" t="s">
        <v>130</v>
      </c>
      <c r="C49" s="4"/>
      <c r="D49" s="229" t="s">
        <v>131</v>
      </c>
      <c r="E49" s="58">
        <v>100</v>
      </c>
      <c r="F49" s="59">
        <v>17</v>
      </c>
      <c r="G49" s="59">
        <v>11</v>
      </c>
      <c r="H49" s="59">
        <v>16</v>
      </c>
      <c r="I49" s="59">
        <v>240</v>
      </c>
      <c r="J49" s="25">
        <v>0.26</v>
      </c>
      <c r="K49" s="76" t="s">
        <v>59</v>
      </c>
    </row>
    <row r="50" spans="2:11" s="1" customFormat="1" ht="20.45" customHeight="1" thickBot="1" x14ac:dyDescent="0.3">
      <c r="B50" s="525"/>
      <c r="C50" s="4"/>
      <c r="D50" s="220" t="s">
        <v>132</v>
      </c>
      <c r="E50" s="276">
        <v>12</v>
      </c>
      <c r="F50" s="341">
        <v>0.8</v>
      </c>
      <c r="G50" s="341">
        <v>1</v>
      </c>
      <c r="H50" s="341">
        <v>6.6</v>
      </c>
      <c r="I50" s="341">
        <v>39</v>
      </c>
      <c r="J50" s="341"/>
      <c r="K50" s="225"/>
    </row>
    <row r="51" spans="2:11" s="1" customFormat="1" ht="20.45" customHeight="1" thickBot="1" x14ac:dyDescent="0.3">
      <c r="B51" s="525"/>
      <c r="C51" s="4"/>
      <c r="D51" s="37" t="s">
        <v>165</v>
      </c>
      <c r="E51" s="38">
        <v>130</v>
      </c>
      <c r="F51" s="30">
        <v>0.5</v>
      </c>
      <c r="G51" s="30">
        <v>0.5</v>
      </c>
      <c r="H51" s="30">
        <v>13</v>
      </c>
      <c r="I51" s="30">
        <v>61</v>
      </c>
      <c r="J51" s="27"/>
      <c r="K51" s="225"/>
    </row>
    <row r="52" spans="2:11" s="1" customFormat="1" ht="23.45" customHeight="1" thickBot="1" x14ac:dyDescent="0.3">
      <c r="B52" s="526"/>
      <c r="C52" s="4"/>
      <c r="D52" s="39" t="s">
        <v>139</v>
      </c>
      <c r="E52" s="46">
        <v>150</v>
      </c>
      <c r="F52" s="29">
        <v>0</v>
      </c>
      <c r="G52" s="29">
        <v>0</v>
      </c>
      <c r="H52" s="29">
        <v>16</v>
      </c>
      <c r="I52" s="29">
        <v>77</v>
      </c>
      <c r="J52" s="29">
        <v>0.16</v>
      </c>
      <c r="K52" s="225" t="s">
        <v>85</v>
      </c>
    </row>
    <row r="53" spans="2:11" s="1" customFormat="1" ht="22.15" customHeight="1" thickBot="1" x14ac:dyDescent="0.3">
      <c r="B53" s="2" t="s">
        <v>14</v>
      </c>
      <c r="C53" s="45"/>
      <c r="D53" s="162"/>
      <c r="E53" s="84">
        <f t="shared" ref="E53:J53" si="0">SUM(E49:E52)</f>
        <v>392</v>
      </c>
      <c r="F53" s="85">
        <f t="shared" si="0"/>
        <v>18.3</v>
      </c>
      <c r="G53" s="85">
        <f t="shared" si="0"/>
        <v>12.5</v>
      </c>
      <c r="H53" s="85">
        <f t="shared" si="0"/>
        <v>51.6</v>
      </c>
      <c r="I53" s="85">
        <f t="shared" si="0"/>
        <v>417</v>
      </c>
      <c r="J53" s="85">
        <f t="shared" si="0"/>
        <v>0.42000000000000004</v>
      </c>
      <c r="K53" s="41"/>
    </row>
    <row r="54" spans="2:11" s="1" customFormat="1" ht="25.9" customHeight="1" thickBot="1" x14ac:dyDescent="0.3">
      <c r="B54" s="426" t="s">
        <v>42</v>
      </c>
      <c r="C54" s="427"/>
      <c r="D54" s="428"/>
      <c r="E54" s="400">
        <f>E40+E42+E48+E53</f>
        <v>1279.5</v>
      </c>
      <c r="F54" s="168">
        <f t="shared" ref="F54:J54" si="1">F40+F42+F48+F53</f>
        <v>36.5</v>
      </c>
      <c r="G54" s="401">
        <f t="shared" si="1"/>
        <v>31.74</v>
      </c>
      <c r="H54" s="168">
        <f t="shared" si="1"/>
        <v>135.44</v>
      </c>
      <c r="I54" s="168">
        <f t="shared" si="1"/>
        <v>1025.3</v>
      </c>
      <c r="J54" s="169">
        <f t="shared" si="1"/>
        <v>21.810000000000002</v>
      </c>
      <c r="K54" s="146" t="s">
        <v>23</v>
      </c>
    </row>
    <row r="55" spans="2:11" s="1" customFormat="1" x14ac:dyDescent="0.25"/>
    <row r="56" spans="2:11" s="1" customFormat="1" x14ac:dyDescent="0.25"/>
    <row r="58" spans="2:11" ht="15.75" x14ac:dyDescent="0.25">
      <c r="J58" s="461" t="s">
        <v>248</v>
      </c>
      <c r="K58" s="462"/>
    </row>
    <row r="59" spans="2:11" s="1" customFormat="1" ht="15.75" x14ac:dyDescent="0.25">
      <c r="D59" s="497" t="s">
        <v>74</v>
      </c>
      <c r="E59" s="498"/>
      <c r="J59" s="462" t="s">
        <v>73</v>
      </c>
      <c r="K59" s="462"/>
    </row>
    <row r="60" spans="2:11" s="1" customFormat="1" ht="15.75" thickBot="1" x14ac:dyDescent="0.3"/>
    <row r="61" spans="2:11" ht="16.5" thickBot="1" x14ac:dyDescent="0.3">
      <c r="B61" s="504" t="s">
        <v>27</v>
      </c>
      <c r="C61" s="506" t="s">
        <v>1</v>
      </c>
      <c r="D61" s="507"/>
      <c r="E61" s="504" t="s">
        <v>2</v>
      </c>
      <c r="F61" s="501" t="s">
        <v>3</v>
      </c>
      <c r="G61" s="502"/>
      <c r="H61" s="503"/>
      <c r="I61" s="504" t="s">
        <v>4</v>
      </c>
      <c r="J61" s="504" t="s">
        <v>5</v>
      </c>
      <c r="K61" s="70" t="s">
        <v>72</v>
      </c>
    </row>
    <row r="62" spans="2:11" ht="16.5" thickBot="1" x14ac:dyDescent="0.3">
      <c r="B62" s="505"/>
      <c r="C62" s="508"/>
      <c r="D62" s="509"/>
      <c r="E62" s="511"/>
      <c r="F62" s="23" t="s">
        <v>6</v>
      </c>
      <c r="G62" s="23" t="s">
        <v>7</v>
      </c>
      <c r="H62" s="23" t="s">
        <v>8</v>
      </c>
      <c r="I62" s="511"/>
      <c r="J62" s="511"/>
      <c r="K62" s="62"/>
    </row>
    <row r="63" spans="2:11" s="1" customFormat="1" ht="16.149999999999999" customHeight="1" thickBot="1" x14ac:dyDescent="0.3">
      <c r="B63" s="515" t="s">
        <v>9</v>
      </c>
      <c r="C63" s="516"/>
      <c r="D63" s="516"/>
      <c r="E63" s="516"/>
      <c r="F63" s="516"/>
      <c r="G63" s="516"/>
      <c r="H63" s="516"/>
      <c r="I63" s="516"/>
      <c r="J63" s="517"/>
      <c r="K63" s="63"/>
    </row>
    <row r="64" spans="2:11" ht="18" customHeight="1" thickBot="1" x14ac:dyDescent="0.3">
      <c r="B64" s="518" t="s">
        <v>44</v>
      </c>
      <c r="C64" s="519"/>
      <c r="D64" s="519"/>
      <c r="E64" s="519"/>
      <c r="F64" s="519"/>
      <c r="G64" s="519"/>
      <c r="H64" s="519"/>
      <c r="I64" s="519"/>
      <c r="J64" s="520"/>
      <c r="K64" s="63"/>
    </row>
    <row r="65" spans="2:12" ht="28.9" customHeight="1" x14ac:dyDescent="0.25">
      <c r="B65" s="536" t="s">
        <v>11</v>
      </c>
      <c r="C65" s="96"/>
      <c r="D65" s="35" t="s">
        <v>49</v>
      </c>
      <c r="E65" s="36" t="s">
        <v>162</v>
      </c>
      <c r="F65" s="25">
        <v>4.22</v>
      </c>
      <c r="G65" s="25">
        <v>4.72</v>
      </c>
      <c r="H65" s="25">
        <v>17</v>
      </c>
      <c r="I65" s="25">
        <v>128</v>
      </c>
      <c r="J65" s="26">
        <v>1.2</v>
      </c>
      <c r="K65" s="73" t="s">
        <v>86</v>
      </c>
    </row>
    <row r="66" spans="2:12" ht="19.899999999999999" customHeight="1" x14ac:dyDescent="0.25">
      <c r="B66" s="537"/>
      <c r="C66" s="96"/>
      <c r="D66" s="37" t="s">
        <v>28</v>
      </c>
      <c r="E66" s="38">
        <v>10</v>
      </c>
      <c r="F66" s="30">
        <v>2.3199999999999998</v>
      </c>
      <c r="G66" s="30">
        <v>2.95</v>
      </c>
      <c r="H66" s="30">
        <v>0</v>
      </c>
      <c r="I66" s="30">
        <v>36</v>
      </c>
      <c r="J66" s="27">
        <v>7.0000000000000007E-2</v>
      </c>
      <c r="K66" s="68" t="s">
        <v>79</v>
      </c>
    </row>
    <row r="67" spans="2:12" ht="19.899999999999999" customHeight="1" x14ac:dyDescent="0.25">
      <c r="B67" s="537"/>
      <c r="C67" s="96"/>
      <c r="D67" s="37" t="s">
        <v>21</v>
      </c>
      <c r="E67" s="38">
        <v>20</v>
      </c>
      <c r="F67" s="30">
        <v>1</v>
      </c>
      <c r="G67" s="30">
        <v>0.5</v>
      </c>
      <c r="H67" s="30">
        <v>11</v>
      </c>
      <c r="I67" s="30">
        <v>55</v>
      </c>
      <c r="J67" s="30">
        <v>0</v>
      </c>
      <c r="K67" s="68" t="s">
        <v>180</v>
      </c>
    </row>
    <row r="68" spans="2:12" ht="19.899999999999999" customHeight="1" thickBot="1" x14ac:dyDescent="0.3">
      <c r="B68" s="538"/>
      <c r="C68" s="96"/>
      <c r="D68" s="39" t="s">
        <v>24</v>
      </c>
      <c r="E68" s="46">
        <v>150</v>
      </c>
      <c r="F68" s="29">
        <v>3.49</v>
      </c>
      <c r="G68" s="29">
        <v>3.85</v>
      </c>
      <c r="H68" s="29">
        <v>14.98</v>
      </c>
      <c r="I68" s="29">
        <v>109</v>
      </c>
      <c r="J68" s="28">
        <v>1.46</v>
      </c>
      <c r="K68" s="74" t="s">
        <v>75</v>
      </c>
      <c r="L68" t="s">
        <v>23</v>
      </c>
    </row>
    <row r="69" spans="2:12" ht="19.899999999999999" customHeight="1" thickBot="1" x14ac:dyDescent="0.3">
      <c r="B69" s="152" t="s">
        <v>14</v>
      </c>
      <c r="C69" s="155"/>
      <c r="D69" s="118"/>
      <c r="E69" s="150">
        <v>338</v>
      </c>
      <c r="F69" s="14">
        <f>F65+F66+F67+F68</f>
        <v>11.03</v>
      </c>
      <c r="G69" s="14">
        <f t="shared" ref="G69:J69" si="2">G65+G66+G67+G68</f>
        <v>12.02</v>
      </c>
      <c r="H69" s="14">
        <f t="shared" si="2"/>
        <v>42.980000000000004</v>
      </c>
      <c r="I69" s="14">
        <f t="shared" si="2"/>
        <v>328</v>
      </c>
      <c r="J69" s="14">
        <f t="shared" si="2"/>
        <v>2.73</v>
      </c>
      <c r="K69" s="75"/>
    </row>
    <row r="70" spans="2:12" ht="31.15" customHeight="1" thickBot="1" x14ac:dyDescent="0.3">
      <c r="B70" s="271" t="s">
        <v>15</v>
      </c>
      <c r="C70" s="155"/>
      <c r="D70" s="118" t="s">
        <v>16</v>
      </c>
      <c r="E70" s="273">
        <v>80</v>
      </c>
      <c r="F70" s="275">
        <v>0</v>
      </c>
      <c r="G70" s="275">
        <v>0</v>
      </c>
      <c r="H70" s="275">
        <v>8.32</v>
      </c>
      <c r="I70" s="275">
        <v>37.299999999999997</v>
      </c>
      <c r="J70" s="275">
        <v>2</v>
      </c>
      <c r="K70" s="277" t="s">
        <v>179</v>
      </c>
    </row>
    <row r="71" spans="2:12" ht="19.899999999999999" customHeight="1" thickTop="1" thickBot="1" x14ac:dyDescent="0.3">
      <c r="B71" s="152" t="s">
        <v>14</v>
      </c>
      <c r="C71" s="155"/>
      <c r="D71" s="118"/>
      <c r="E71" s="150">
        <f>E70</f>
        <v>80</v>
      </c>
      <c r="F71" s="150">
        <f>F70</f>
        <v>0</v>
      </c>
      <c r="G71" s="150">
        <f>G70</f>
        <v>0</v>
      </c>
      <c r="H71" s="150">
        <f>H70</f>
        <v>8.32</v>
      </c>
      <c r="I71" s="150">
        <f>I70</f>
        <v>37.299999999999997</v>
      </c>
      <c r="J71" s="14">
        <v>2</v>
      </c>
      <c r="K71" s="304"/>
    </row>
    <row r="72" spans="2:12" ht="30" customHeight="1" x14ac:dyDescent="0.25">
      <c r="B72" s="536" t="s">
        <v>17</v>
      </c>
      <c r="C72" s="96"/>
      <c r="D72" s="238" t="s">
        <v>166</v>
      </c>
      <c r="E72" s="47">
        <v>14</v>
      </c>
      <c r="F72" s="232">
        <v>0</v>
      </c>
      <c r="G72" s="232">
        <v>0</v>
      </c>
      <c r="H72" s="232">
        <v>0.3</v>
      </c>
      <c r="I72" s="232">
        <v>1</v>
      </c>
      <c r="J72" s="122">
        <v>4.45</v>
      </c>
      <c r="K72" s="81" t="s">
        <v>87</v>
      </c>
    </row>
    <row r="73" spans="2:12" ht="19.899999999999999" customHeight="1" x14ac:dyDescent="0.25">
      <c r="B73" s="537"/>
      <c r="C73" s="96"/>
      <c r="D73" s="37" t="s">
        <v>133</v>
      </c>
      <c r="E73" s="38">
        <v>150</v>
      </c>
      <c r="F73" s="30">
        <v>1.7</v>
      </c>
      <c r="G73" s="30">
        <v>1.5</v>
      </c>
      <c r="H73" s="30">
        <v>5.2</v>
      </c>
      <c r="I73" s="30">
        <v>44</v>
      </c>
      <c r="J73" s="27">
        <v>2.2999999999999998</v>
      </c>
      <c r="K73" s="68" t="s">
        <v>88</v>
      </c>
    </row>
    <row r="74" spans="2:12" ht="19.899999999999999" customHeight="1" x14ac:dyDescent="0.25">
      <c r="B74" s="537"/>
      <c r="C74" s="96"/>
      <c r="D74" s="37" t="s">
        <v>134</v>
      </c>
      <c r="E74" s="38">
        <v>8</v>
      </c>
      <c r="F74" s="30">
        <v>0.2</v>
      </c>
      <c r="G74" s="30">
        <v>1.2</v>
      </c>
      <c r="H74" s="30">
        <v>0.3</v>
      </c>
      <c r="I74" s="30">
        <v>13</v>
      </c>
      <c r="J74" s="27">
        <v>1.6</v>
      </c>
      <c r="K74" s="68" t="s">
        <v>89</v>
      </c>
    </row>
    <row r="75" spans="2:12" ht="19.899999999999999" customHeight="1" x14ac:dyDescent="0.25">
      <c r="B75" s="537"/>
      <c r="C75" s="96"/>
      <c r="D75" s="235" t="s">
        <v>169</v>
      </c>
      <c r="E75" s="234">
        <v>10</v>
      </c>
      <c r="F75" s="233">
        <v>2.6</v>
      </c>
      <c r="G75" s="233">
        <v>2</v>
      </c>
      <c r="H75" s="233">
        <v>0</v>
      </c>
      <c r="I75" s="233">
        <v>27</v>
      </c>
      <c r="J75" s="123">
        <v>1.5</v>
      </c>
      <c r="K75" s="80" t="s">
        <v>76</v>
      </c>
    </row>
    <row r="76" spans="2:12" s="1" customFormat="1" ht="19.899999999999999" customHeight="1" x14ac:dyDescent="0.25">
      <c r="B76" s="537"/>
      <c r="C76" s="96"/>
      <c r="D76" s="77" t="s">
        <v>135</v>
      </c>
      <c r="E76" s="100">
        <v>60</v>
      </c>
      <c r="F76" s="78">
        <v>7</v>
      </c>
      <c r="G76" s="78">
        <v>2.7</v>
      </c>
      <c r="H76" s="78">
        <v>10</v>
      </c>
      <c r="I76" s="78">
        <v>94</v>
      </c>
      <c r="J76" s="79">
        <v>0.24</v>
      </c>
      <c r="K76" s="237" t="s">
        <v>181</v>
      </c>
    </row>
    <row r="77" spans="2:12" s="1" customFormat="1" ht="19.899999999999999" customHeight="1" x14ac:dyDescent="0.25">
      <c r="B77" s="537"/>
      <c r="C77" s="96"/>
      <c r="D77" s="77" t="s">
        <v>168</v>
      </c>
      <c r="E77" s="100">
        <v>110</v>
      </c>
      <c r="F77" s="78">
        <v>2</v>
      </c>
      <c r="G77" s="78">
        <v>3.4</v>
      </c>
      <c r="H77" s="78">
        <v>7.4</v>
      </c>
      <c r="I77" s="78">
        <v>84</v>
      </c>
      <c r="J77" s="79">
        <v>2.8</v>
      </c>
      <c r="K77" s="237" t="s">
        <v>182</v>
      </c>
    </row>
    <row r="78" spans="2:12" s="1" customFormat="1" ht="19.899999999999999" customHeight="1" x14ac:dyDescent="0.25">
      <c r="B78" s="537"/>
      <c r="C78" s="96"/>
      <c r="D78" s="77" t="s">
        <v>136</v>
      </c>
      <c r="E78" s="100">
        <v>150</v>
      </c>
      <c r="F78" s="78">
        <v>0</v>
      </c>
      <c r="G78" s="78">
        <v>0</v>
      </c>
      <c r="H78" s="78">
        <v>9.1199999999999992</v>
      </c>
      <c r="I78" s="78">
        <v>39</v>
      </c>
      <c r="J78" s="79">
        <v>1.8</v>
      </c>
      <c r="K78" s="237" t="s">
        <v>183</v>
      </c>
    </row>
    <row r="79" spans="2:12" ht="19.899999999999999" customHeight="1" thickBot="1" x14ac:dyDescent="0.3">
      <c r="B79" s="538"/>
      <c r="C79" s="96"/>
      <c r="D79" s="48" t="s">
        <v>0</v>
      </c>
      <c r="E79" s="49">
        <v>30</v>
      </c>
      <c r="F79" s="50">
        <v>1</v>
      </c>
      <c r="G79" s="50">
        <v>0.3</v>
      </c>
      <c r="H79" s="50">
        <v>13</v>
      </c>
      <c r="I79" s="50">
        <v>62</v>
      </c>
      <c r="J79" s="7">
        <v>0</v>
      </c>
      <c r="K79" s="68" t="s">
        <v>180</v>
      </c>
    </row>
    <row r="80" spans="2:12" ht="19.899999999999999" customHeight="1" thickBot="1" x14ac:dyDescent="0.3">
      <c r="B80" s="152" t="s">
        <v>14</v>
      </c>
      <c r="C80" s="155"/>
      <c r="D80" s="236" t="s">
        <v>14</v>
      </c>
      <c r="E80" s="40">
        <f>E72+E73+E74+E75+E76+E77+E78+E79</f>
        <v>532</v>
      </c>
      <c r="F80" s="125">
        <v>15.1</v>
      </c>
      <c r="G80" s="125">
        <v>11.5</v>
      </c>
      <c r="H80" s="125">
        <v>45.32</v>
      </c>
      <c r="I80" s="125">
        <v>370</v>
      </c>
      <c r="J80" s="125">
        <f>J79+J78+J77+J76+J75+J74+J73+J72</f>
        <v>14.689999999999998</v>
      </c>
      <c r="K80" s="117"/>
    </row>
    <row r="81" spans="2:11" ht="30.6" customHeight="1" x14ac:dyDescent="0.25">
      <c r="B81" s="524" t="s">
        <v>130</v>
      </c>
      <c r="C81" s="96"/>
      <c r="D81" s="239" t="s">
        <v>137</v>
      </c>
      <c r="E81" s="36">
        <v>80</v>
      </c>
      <c r="F81" s="25">
        <v>8</v>
      </c>
      <c r="G81" s="25">
        <v>8.6999999999999993</v>
      </c>
      <c r="H81" s="25">
        <v>1.25</v>
      </c>
      <c r="I81" s="25">
        <v>128</v>
      </c>
      <c r="J81" s="25">
        <v>3.64</v>
      </c>
      <c r="K81" s="73" t="s">
        <v>97</v>
      </c>
    </row>
    <row r="82" spans="2:11" ht="19.899999999999999" customHeight="1" thickBot="1" x14ac:dyDescent="0.3">
      <c r="B82" s="525"/>
      <c r="C82" s="96"/>
      <c r="D82" s="240" t="s">
        <v>167</v>
      </c>
      <c r="E82" s="21">
        <v>150</v>
      </c>
      <c r="F82" s="13">
        <v>4</v>
      </c>
      <c r="G82" s="13">
        <v>3.8</v>
      </c>
      <c r="H82" s="13">
        <v>16</v>
      </c>
      <c r="I82" s="13">
        <v>99</v>
      </c>
      <c r="J82" s="13">
        <v>0</v>
      </c>
      <c r="K82" s="103" t="s">
        <v>58</v>
      </c>
    </row>
    <row r="83" spans="2:11" s="1" customFormat="1" ht="19.899999999999999" customHeight="1" thickBot="1" x14ac:dyDescent="0.3">
      <c r="B83" s="525"/>
      <c r="C83" s="96"/>
      <c r="D83" s="242" t="s">
        <v>25</v>
      </c>
      <c r="E83" s="216">
        <v>185</v>
      </c>
      <c r="F83" s="217">
        <v>2.7</v>
      </c>
      <c r="G83" s="217">
        <v>0.9</v>
      </c>
      <c r="H83" s="217">
        <v>8</v>
      </c>
      <c r="I83" s="217">
        <v>177</v>
      </c>
      <c r="J83" s="218"/>
      <c r="K83" s="66"/>
    </row>
    <row r="84" spans="2:11" s="1" customFormat="1" ht="19.899999999999999" customHeight="1" thickBot="1" x14ac:dyDescent="0.3">
      <c r="B84" s="525"/>
      <c r="C84" s="96"/>
      <c r="D84" s="241" t="s">
        <v>138</v>
      </c>
      <c r="E84" s="216">
        <v>20</v>
      </c>
      <c r="F84" s="217">
        <v>1</v>
      </c>
      <c r="G84" s="217">
        <v>0.5</v>
      </c>
      <c r="H84" s="217">
        <v>11</v>
      </c>
      <c r="I84" s="217">
        <v>55</v>
      </c>
      <c r="J84" s="218">
        <v>0</v>
      </c>
      <c r="K84" s="68" t="s">
        <v>180</v>
      </c>
    </row>
    <row r="85" spans="2:11" ht="19.899999999999999" customHeight="1" thickTop="1" thickBot="1" x14ac:dyDescent="0.3">
      <c r="B85" s="120" t="s">
        <v>14</v>
      </c>
      <c r="C85" s="155"/>
      <c r="D85" s="52" t="s">
        <v>14</v>
      </c>
      <c r="E85" s="150">
        <f>E84+E83+E82+E81</f>
        <v>435</v>
      </c>
      <c r="F85" s="14">
        <v>15.7</v>
      </c>
      <c r="G85" s="14">
        <v>13.9</v>
      </c>
      <c r="H85" s="14">
        <v>36.25</v>
      </c>
      <c r="I85" s="14">
        <v>459</v>
      </c>
      <c r="J85" s="170">
        <f>SUM(J81:J82)</f>
        <v>3.64</v>
      </c>
      <c r="K85" s="64"/>
    </row>
    <row r="86" spans="2:11" ht="19.899999999999999" customHeight="1" thickBot="1" x14ac:dyDescent="0.3">
      <c r="B86" s="455" t="s">
        <v>26</v>
      </c>
      <c r="C86" s="539"/>
      <c r="D86" s="457"/>
      <c r="E86" s="9">
        <f t="shared" ref="E86:I86" si="3">E69+E71+E80+E85</f>
        <v>1385</v>
      </c>
      <c r="F86" s="9">
        <f t="shared" si="3"/>
        <v>41.83</v>
      </c>
      <c r="G86" s="9">
        <f t="shared" si="3"/>
        <v>37.42</v>
      </c>
      <c r="H86" s="9">
        <f t="shared" si="3"/>
        <v>132.87</v>
      </c>
      <c r="I86" s="9">
        <f t="shared" si="3"/>
        <v>1194.3</v>
      </c>
      <c r="J86" s="9">
        <f>J85+J80+J71+J69</f>
        <v>23.06</v>
      </c>
      <c r="K86" s="71"/>
    </row>
    <row r="89" spans="2:11" ht="15.75" x14ac:dyDescent="0.25">
      <c r="J89" s="461" t="s">
        <v>248</v>
      </c>
      <c r="K89" s="462"/>
    </row>
    <row r="90" spans="2:11" s="1" customFormat="1" ht="15.75" x14ac:dyDescent="0.25">
      <c r="D90" s="497" t="s">
        <v>74</v>
      </c>
      <c r="E90" s="498"/>
      <c r="J90" s="462" t="s">
        <v>73</v>
      </c>
      <c r="K90" s="462"/>
    </row>
    <row r="91" spans="2:11" s="1" customFormat="1" ht="15.75" thickBot="1" x14ac:dyDescent="0.3"/>
    <row r="92" spans="2:11" ht="16.5" thickBot="1" x14ac:dyDescent="0.3">
      <c r="B92" s="504" t="s">
        <v>27</v>
      </c>
      <c r="C92" s="506" t="s">
        <v>1</v>
      </c>
      <c r="D92" s="507"/>
      <c r="E92" s="504" t="s">
        <v>2</v>
      </c>
      <c r="F92" s="501" t="s">
        <v>3</v>
      </c>
      <c r="G92" s="502"/>
      <c r="H92" s="503"/>
      <c r="I92" s="504" t="s">
        <v>4</v>
      </c>
      <c r="J92" s="504" t="s">
        <v>5</v>
      </c>
      <c r="K92" s="531" t="s">
        <v>72</v>
      </c>
    </row>
    <row r="93" spans="2:11" ht="16.5" thickBot="1" x14ac:dyDescent="0.3">
      <c r="B93" s="505"/>
      <c r="C93" s="508"/>
      <c r="D93" s="509"/>
      <c r="E93" s="511"/>
      <c r="F93" s="23" t="s">
        <v>6</v>
      </c>
      <c r="G93" s="23" t="s">
        <v>7</v>
      </c>
      <c r="H93" s="23" t="s">
        <v>8</v>
      </c>
      <c r="I93" s="511"/>
      <c r="J93" s="511"/>
      <c r="K93" s="532"/>
    </row>
    <row r="94" spans="2:11" s="1" customFormat="1" ht="16.149999999999999" customHeight="1" thickBot="1" x14ac:dyDescent="0.3">
      <c r="B94" s="515" t="s">
        <v>9</v>
      </c>
      <c r="C94" s="516"/>
      <c r="D94" s="516"/>
      <c r="E94" s="516"/>
      <c r="F94" s="516"/>
      <c r="G94" s="516"/>
      <c r="H94" s="516"/>
      <c r="I94" s="516"/>
      <c r="J94" s="517"/>
      <c r="K94" s="63"/>
    </row>
    <row r="95" spans="2:11" ht="18" customHeight="1" thickBot="1" x14ac:dyDescent="0.3">
      <c r="B95" s="518" t="s">
        <v>48</v>
      </c>
      <c r="C95" s="519"/>
      <c r="D95" s="519"/>
      <c r="E95" s="519"/>
      <c r="F95" s="519"/>
      <c r="G95" s="519"/>
      <c r="H95" s="519"/>
      <c r="I95" s="519"/>
      <c r="J95" s="520"/>
      <c r="K95" s="354"/>
    </row>
    <row r="96" spans="2:11" ht="27.6" customHeight="1" x14ac:dyDescent="0.25">
      <c r="B96" s="527" t="s">
        <v>11</v>
      </c>
      <c r="C96" s="4"/>
      <c r="D96" s="35" t="s">
        <v>140</v>
      </c>
      <c r="E96" s="36" t="s">
        <v>141</v>
      </c>
      <c r="F96" s="25">
        <v>4</v>
      </c>
      <c r="G96" s="25">
        <v>4.5</v>
      </c>
      <c r="H96" s="25">
        <v>15.3</v>
      </c>
      <c r="I96" s="25">
        <v>116</v>
      </c>
      <c r="J96" s="26">
        <v>1.05</v>
      </c>
      <c r="K96" s="73" t="s">
        <v>124</v>
      </c>
    </row>
    <row r="97" spans="2:11" ht="19.899999999999999" customHeight="1" x14ac:dyDescent="0.25">
      <c r="B97" s="528"/>
      <c r="C97" s="4"/>
      <c r="D97" s="37" t="s">
        <v>138</v>
      </c>
      <c r="E97" s="38">
        <v>20</v>
      </c>
      <c r="F97" s="30">
        <v>1</v>
      </c>
      <c r="G97" s="30">
        <v>0.5</v>
      </c>
      <c r="H97" s="30">
        <v>11</v>
      </c>
      <c r="I97" s="30">
        <v>55</v>
      </c>
      <c r="J97" s="27">
        <v>0.13</v>
      </c>
      <c r="K97" s="68" t="s">
        <v>180</v>
      </c>
    </row>
    <row r="98" spans="2:11" ht="19.899999999999999" customHeight="1" x14ac:dyDescent="0.25">
      <c r="B98" s="528"/>
      <c r="C98" s="4"/>
      <c r="D98" s="37" t="s">
        <v>142</v>
      </c>
      <c r="E98" s="38">
        <v>5</v>
      </c>
      <c r="F98" s="30">
        <v>0.02</v>
      </c>
      <c r="G98" s="30">
        <v>4.12</v>
      </c>
      <c r="H98" s="30">
        <v>0.04</v>
      </c>
      <c r="I98" s="30">
        <v>37</v>
      </c>
      <c r="J98" s="27">
        <v>0</v>
      </c>
      <c r="K98" s="68" t="s">
        <v>185</v>
      </c>
    </row>
    <row r="99" spans="2:11" ht="19.899999999999999" customHeight="1" thickBot="1" x14ac:dyDescent="0.3">
      <c r="B99" s="528"/>
      <c r="C99" s="4"/>
      <c r="D99" s="154" t="s">
        <v>143</v>
      </c>
      <c r="E99" s="163">
        <v>150</v>
      </c>
      <c r="F99" s="286">
        <v>3</v>
      </c>
      <c r="G99" s="286">
        <v>3.6</v>
      </c>
      <c r="H99" s="286">
        <v>13.5</v>
      </c>
      <c r="I99" s="286">
        <v>100</v>
      </c>
      <c r="J99" s="287">
        <v>1.46</v>
      </c>
      <c r="K99" s="352" t="s">
        <v>120</v>
      </c>
    </row>
    <row r="100" spans="2:11" ht="19.899999999999999" customHeight="1" thickTop="1" thickBot="1" x14ac:dyDescent="0.3">
      <c r="B100" s="288" t="s">
        <v>14</v>
      </c>
      <c r="C100" s="250"/>
      <c r="D100" s="289" t="s">
        <v>14</v>
      </c>
      <c r="E100" s="290">
        <v>327</v>
      </c>
      <c r="F100" s="291">
        <v>8.02</v>
      </c>
      <c r="G100" s="291">
        <v>12.72</v>
      </c>
      <c r="H100" s="291">
        <v>39.840000000000003</v>
      </c>
      <c r="I100" s="291">
        <v>308</v>
      </c>
      <c r="J100" s="292">
        <f>SUM(J96:J99)</f>
        <v>2.64</v>
      </c>
      <c r="K100" s="293"/>
    </row>
    <row r="101" spans="2:11" ht="30" customHeight="1" thickTop="1" thickBot="1" x14ac:dyDescent="0.3">
      <c r="B101" s="278" t="s">
        <v>15</v>
      </c>
      <c r="C101" s="3"/>
      <c r="D101" s="220" t="s">
        <v>16</v>
      </c>
      <c r="E101" s="272">
        <v>80</v>
      </c>
      <c r="F101" s="274">
        <v>0</v>
      </c>
      <c r="G101" s="274">
        <v>0</v>
      </c>
      <c r="H101" s="274">
        <v>8.32</v>
      </c>
      <c r="I101" s="274">
        <v>37.299999999999997</v>
      </c>
      <c r="J101" s="274">
        <v>2</v>
      </c>
      <c r="K101" s="280" t="s">
        <v>184</v>
      </c>
    </row>
    <row r="102" spans="2:11" ht="19.899999999999999" customHeight="1" thickTop="1" thickBot="1" x14ac:dyDescent="0.3">
      <c r="B102" s="288" t="s">
        <v>14</v>
      </c>
      <c r="C102" s="250"/>
      <c r="D102" s="289"/>
      <c r="E102" s="290">
        <v>80</v>
      </c>
      <c r="F102" s="291">
        <v>0</v>
      </c>
      <c r="G102" s="291">
        <v>0</v>
      </c>
      <c r="H102" s="291">
        <v>8.32</v>
      </c>
      <c r="I102" s="291">
        <v>37.299999999999997</v>
      </c>
      <c r="J102" s="291">
        <v>2</v>
      </c>
      <c r="K102" s="295"/>
    </row>
    <row r="103" spans="2:11" ht="33" customHeight="1" thickTop="1" x14ac:dyDescent="0.25">
      <c r="B103" s="528" t="s">
        <v>17</v>
      </c>
      <c r="C103" s="4"/>
      <c r="D103" s="294" t="s">
        <v>170</v>
      </c>
      <c r="E103" s="276">
        <v>150</v>
      </c>
      <c r="F103" s="267">
        <v>2.4</v>
      </c>
      <c r="G103" s="267">
        <v>1.8</v>
      </c>
      <c r="H103" s="267">
        <v>10.5</v>
      </c>
      <c r="I103" s="267">
        <v>62</v>
      </c>
      <c r="J103" s="268">
        <v>2</v>
      </c>
      <c r="K103" s="131" t="s">
        <v>90</v>
      </c>
    </row>
    <row r="104" spans="2:11" ht="24" customHeight="1" x14ac:dyDescent="0.25">
      <c r="B104" s="528"/>
      <c r="C104" s="4"/>
      <c r="D104" s="219" t="s">
        <v>144</v>
      </c>
      <c r="E104" s="38">
        <v>8</v>
      </c>
      <c r="F104" s="112">
        <v>2.2999999999999998</v>
      </c>
      <c r="G104" s="112">
        <v>2.2999999999999998</v>
      </c>
      <c r="H104" s="112">
        <v>0</v>
      </c>
      <c r="I104" s="112">
        <v>37.700000000000003</v>
      </c>
      <c r="J104" s="57">
        <v>4.45</v>
      </c>
      <c r="K104" s="68" t="s">
        <v>91</v>
      </c>
    </row>
    <row r="105" spans="2:11" ht="19.899999999999999" customHeight="1" x14ac:dyDescent="0.25">
      <c r="B105" s="528"/>
      <c r="C105" s="4"/>
      <c r="D105" s="212" t="s">
        <v>145</v>
      </c>
      <c r="E105" s="244" t="s">
        <v>146</v>
      </c>
      <c r="F105" s="55">
        <v>12</v>
      </c>
      <c r="G105" s="55">
        <v>8</v>
      </c>
      <c r="H105" s="55">
        <v>11</v>
      </c>
      <c r="I105" s="55">
        <v>177</v>
      </c>
      <c r="J105" s="56">
        <v>4.32</v>
      </c>
      <c r="K105" s="80" t="s">
        <v>92</v>
      </c>
    </row>
    <row r="106" spans="2:11" ht="19.899999999999999" customHeight="1" x14ac:dyDescent="0.25">
      <c r="B106" s="528"/>
      <c r="C106" s="4"/>
      <c r="D106" s="212" t="s">
        <v>147</v>
      </c>
      <c r="E106" s="245">
        <v>50</v>
      </c>
      <c r="F106" s="243">
        <v>0.6</v>
      </c>
      <c r="G106" s="243">
        <v>3</v>
      </c>
      <c r="H106" s="243">
        <v>3</v>
      </c>
      <c r="I106" s="243">
        <v>48</v>
      </c>
      <c r="J106" s="123">
        <v>0</v>
      </c>
      <c r="K106" s="80" t="s">
        <v>93</v>
      </c>
    </row>
    <row r="107" spans="2:11" ht="19.899999999999999" customHeight="1" x14ac:dyDescent="0.25">
      <c r="B107" s="528"/>
      <c r="C107" s="4"/>
      <c r="D107" s="212" t="s">
        <v>136</v>
      </c>
      <c r="E107" s="245">
        <v>150</v>
      </c>
      <c r="F107" s="243">
        <v>0</v>
      </c>
      <c r="G107" s="243">
        <v>0</v>
      </c>
      <c r="H107" s="243">
        <v>9.1199999999999992</v>
      </c>
      <c r="I107" s="243">
        <v>39</v>
      </c>
      <c r="J107" s="123">
        <v>1.8</v>
      </c>
      <c r="K107" s="80" t="s">
        <v>71</v>
      </c>
    </row>
    <row r="108" spans="2:11" ht="31.15" customHeight="1" thickBot="1" x14ac:dyDescent="0.3">
      <c r="B108" s="528"/>
      <c r="C108" s="4"/>
      <c r="D108" s="227" t="s">
        <v>0</v>
      </c>
      <c r="E108" s="100">
        <v>30</v>
      </c>
      <c r="F108" s="78">
        <v>1</v>
      </c>
      <c r="G108" s="78">
        <v>0.3</v>
      </c>
      <c r="H108" s="78">
        <v>13</v>
      </c>
      <c r="I108" s="78">
        <v>62</v>
      </c>
      <c r="J108" s="79">
        <v>0</v>
      </c>
      <c r="K108" s="68" t="s">
        <v>180</v>
      </c>
    </row>
    <row r="109" spans="2:11" ht="19.899999999999999" customHeight="1" thickTop="1" thickBot="1" x14ac:dyDescent="0.3">
      <c r="B109" s="249" t="s">
        <v>14</v>
      </c>
      <c r="C109" s="250"/>
      <c r="D109" s="281"/>
      <c r="E109" s="282">
        <v>578</v>
      </c>
      <c r="F109" s="283">
        <f>SUM(F103:F108)</f>
        <v>18.3</v>
      </c>
      <c r="G109" s="283">
        <f>SUM(G103:G108)</f>
        <v>15.4</v>
      </c>
      <c r="H109" s="283">
        <f>SUM(H103:H108)</f>
        <v>46.62</v>
      </c>
      <c r="I109" s="283">
        <f>SUM(I103:I108)</f>
        <v>425.7</v>
      </c>
      <c r="J109" s="284">
        <f>SUM(J103:J108)</f>
        <v>12.57</v>
      </c>
      <c r="K109" s="285"/>
    </row>
    <row r="110" spans="2:11" ht="19.899999999999999" customHeight="1" thickTop="1" x14ac:dyDescent="0.25">
      <c r="B110" s="525" t="s">
        <v>130</v>
      </c>
      <c r="C110" s="4"/>
      <c r="D110" s="248" t="s">
        <v>104</v>
      </c>
      <c r="E110" s="59">
        <v>60</v>
      </c>
      <c r="F110" s="130">
        <v>7.7</v>
      </c>
      <c r="G110" s="130">
        <v>3.6</v>
      </c>
      <c r="H110" s="130">
        <v>26.6</v>
      </c>
      <c r="I110" s="130">
        <v>183</v>
      </c>
      <c r="J110" s="130">
        <v>0</v>
      </c>
      <c r="K110" s="353"/>
    </row>
    <row r="111" spans="2:11" ht="19.899999999999999" customHeight="1" x14ac:dyDescent="0.25">
      <c r="B111" s="525"/>
      <c r="C111" s="4"/>
      <c r="D111" s="153" t="s">
        <v>115</v>
      </c>
      <c r="E111" s="58">
        <v>150</v>
      </c>
      <c r="F111" s="59">
        <v>4.3</v>
      </c>
      <c r="G111" s="59">
        <v>4.8</v>
      </c>
      <c r="H111" s="59">
        <v>7</v>
      </c>
      <c r="I111" s="59">
        <v>90</v>
      </c>
      <c r="J111" s="60">
        <v>0.42</v>
      </c>
      <c r="K111" s="68" t="s">
        <v>59</v>
      </c>
    </row>
    <row r="112" spans="2:11" ht="19.899999999999999" customHeight="1" x14ac:dyDescent="0.25">
      <c r="B112" s="525"/>
      <c r="C112" s="4"/>
      <c r="D112" s="153" t="s">
        <v>148</v>
      </c>
      <c r="E112" s="20">
        <v>100</v>
      </c>
      <c r="F112" s="11">
        <v>26.7</v>
      </c>
      <c r="G112" s="11">
        <v>43.4</v>
      </c>
      <c r="H112" s="11">
        <v>10.7</v>
      </c>
      <c r="I112" s="11">
        <v>489</v>
      </c>
      <c r="J112" s="12">
        <v>0</v>
      </c>
      <c r="K112" s="67" t="s">
        <v>58</v>
      </c>
    </row>
    <row r="113" spans="2:11" ht="19.899999999999999" customHeight="1" thickBot="1" x14ac:dyDescent="0.3">
      <c r="B113" s="525"/>
      <c r="C113" s="4"/>
      <c r="D113" s="151" t="s">
        <v>149</v>
      </c>
      <c r="E113" s="46">
        <v>10</v>
      </c>
      <c r="F113" s="29">
        <v>2.6</v>
      </c>
      <c r="G113" s="29">
        <v>2.7</v>
      </c>
      <c r="H113" s="29">
        <v>0</v>
      </c>
      <c r="I113" s="29">
        <v>34.5</v>
      </c>
      <c r="J113" s="28">
        <v>0</v>
      </c>
      <c r="K113" s="104"/>
    </row>
    <row r="114" spans="2:11" ht="19.899999999999999" customHeight="1" thickBot="1" x14ac:dyDescent="0.3">
      <c r="B114" s="44" t="s">
        <v>14</v>
      </c>
      <c r="C114" s="5"/>
      <c r="D114" s="118" t="s">
        <v>14</v>
      </c>
      <c r="E114" s="32">
        <f>E113+E112+E111+E110</f>
        <v>320</v>
      </c>
      <c r="F114" s="33">
        <v>41.3</v>
      </c>
      <c r="G114" s="33">
        <v>54.5</v>
      </c>
      <c r="H114" s="33">
        <v>44.3</v>
      </c>
      <c r="I114" s="33">
        <v>796.5</v>
      </c>
      <c r="J114" s="34">
        <f t="shared" ref="J114" si="4">SUM(J110:J113)</f>
        <v>0.42</v>
      </c>
      <c r="K114" s="51"/>
    </row>
    <row r="115" spans="2:11" ht="19.899999999999999" customHeight="1" thickBot="1" x14ac:dyDescent="0.4">
      <c r="B115" s="172" t="s">
        <v>29</v>
      </c>
      <c r="C115" s="43"/>
      <c r="D115" s="174"/>
      <c r="E115" s="175">
        <f t="shared" ref="E115:J115" si="5">E100+E102+E109+E114</f>
        <v>1305</v>
      </c>
      <c r="F115" s="175">
        <f t="shared" si="5"/>
        <v>67.62</v>
      </c>
      <c r="G115" s="175">
        <f t="shared" si="5"/>
        <v>82.62</v>
      </c>
      <c r="H115" s="175">
        <f t="shared" si="5"/>
        <v>139.07999999999998</v>
      </c>
      <c r="I115" s="175">
        <f t="shared" si="5"/>
        <v>1567.5</v>
      </c>
      <c r="J115" s="175">
        <f t="shared" si="5"/>
        <v>17.630000000000003</v>
      </c>
      <c r="K115" s="51"/>
    </row>
    <row r="116" spans="2:11" ht="19.899999999999999" customHeight="1" x14ac:dyDescent="0.25">
      <c r="D116" s="53"/>
      <c r="E116" s="53"/>
      <c r="F116" s="53"/>
      <c r="G116" s="53"/>
      <c r="H116" s="53"/>
      <c r="I116" s="53"/>
      <c r="J116" s="53"/>
    </row>
    <row r="117" spans="2:11" ht="15.75" x14ac:dyDescent="0.25">
      <c r="D117" s="54"/>
      <c r="E117" s="54"/>
      <c r="F117" s="54"/>
      <c r="G117" s="54"/>
      <c r="H117" s="54"/>
      <c r="I117" s="54"/>
      <c r="J117" s="461" t="s">
        <v>248</v>
      </c>
      <c r="K117" s="462"/>
    </row>
    <row r="118" spans="2:11" s="1" customFormat="1" ht="15.75" x14ac:dyDescent="0.25">
      <c r="D118" s="497" t="s">
        <v>74</v>
      </c>
      <c r="E118" s="498"/>
      <c r="F118" s="54"/>
      <c r="G118" s="54"/>
      <c r="H118" s="54"/>
      <c r="I118" s="54"/>
      <c r="J118" s="462" t="s">
        <v>73</v>
      </c>
      <c r="K118" s="462"/>
    </row>
    <row r="119" spans="2:11" ht="15.75" thickBot="1" x14ac:dyDescent="0.3">
      <c r="D119" s="52"/>
      <c r="E119" s="52"/>
      <c r="F119" s="52"/>
      <c r="G119" s="52"/>
      <c r="H119" s="52"/>
      <c r="I119" s="52"/>
      <c r="J119" s="52"/>
    </row>
    <row r="120" spans="2:11" ht="16.5" thickBot="1" x14ac:dyDescent="0.3">
      <c r="B120" s="504" t="s">
        <v>27</v>
      </c>
      <c r="C120" s="506" t="s">
        <v>1</v>
      </c>
      <c r="D120" s="507"/>
      <c r="E120" s="504" t="s">
        <v>2</v>
      </c>
      <c r="F120" s="501" t="s">
        <v>3</v>
      </c>
      <c r="G120" s="502"/>
      <c r="H120" s="503"/>
      <c r="I120" s="504" t="s">
        <v>4</v>
      </c>
      <c r="J120" s="504" t="s">
        <v>5</v>
      </c>
      <c r="K120" s="531" t="s">
        <v>72</v>
      </c>
    </row>
    <row r="121" spans="2:11" ht="16.5" thickBot="1" x14ac:dyDescent="0.3">
      <c r="B121" s="505"/>
      <c r="C121" s="508"/>
      <c r="D121" s="509"/>
      <c r="E121" s="511"/>
      <c r="F121" s="23" t="s">
        <v>6</v>
      </c>
      <c r="G121" s="23" t="s">
        <v>7</v>
      </c>
      <c r="H121" s="23" t="s">
        <v>8</v>
      </c>
      <c r="I121" s="511"/>
      <c r="J121" s="511"/>
      <c r="K121" s="532"/>
    </row>
    <row r="122" spans="2:11" ht="16.149999999999999" customHeight="1" thickBot="1" x14ac:dyDescent="0.3">
      <c r="B122" s="515" t="s">
        <v>9</v>
      </c>
      <c r="C122" s="516"/>
      <c r="D122" s="516"/>
      <c r="E122" s="516"/>
      <c r="F122" s="516"/>
      <c r="G122" s="516"/>
      <c r="H122" s="516"/>
      <c r="I122" s="516"/>
      <c r="J122" s="517"/>
      <c r="K122" s="63"/>
    </row>
    <row r="123" spans="2:11" ht="18" customHeight="1" thickBot="1" x14ac:dyDescent="0.3">
      <c r="B123" s="518" t="s">
        <v>51</v>
      </c>
      <c r="C123" s="519"/>
      <c r="D123" s="519"/>
      <c r="E123" s="519"/>
      <c r="F123" s="519"/>
      <c r="G123" s="519"/>
      <c r="H123" s="519"/>
      <c r="I123" s="519"/>
      <c r="J123" s="520"/>
      <c r="K123" s="354"/>
    </row>
    <row r="124" spans="2:11" x14ac:dyDescent="0.25">
      <c r="B124" s="533" t="s">
        <v>11</v>
      </c>
      <c r="C124" s="4"/>
      <c r="D124" s="35" t="s">
        <v>150</v>
      </c>
      <c r="E124" s="36" t="s">
        <v>141</v>
      </c>
      <c r="F124" s="25">
        <v>4.2</v>
      </c>
      <c r="G124" s="25">
        <v>4.5</v>
      </c>
      <c r="H124" s="25">
        <v>14.2</v>
      </c>
      <c r="I124" s="25">
        <v>120</v>
      </c>
      <c r="J124" s="25">
        <v>1.05</v>
      </c>
      <c r="K124" s="73" t="s">
        <v>94</v>
      </c>
    </row>
    <row r="125" spans="2:11" ht="19.899999999999999" customHeight="1" x14ac:dyDescent="0.25">
      <c r="B125" s="534"/>
      <c r="C125" s="4"/>
      <c r="D125" s="37" t="s">
        <v>138</v>
      </c>
      <c r="E125" s="38">
        <v>20</v>
      </c>
      <c r="F125" s="30">
        <v>1</v>
      </c>
      <c r="G125" s="30">
        <v>0.5</v>
      </c>
      <c r="H125" s="30">
        <v>11</v>
      </c>
      <c r="I125" s="30">
        <v>55</v>
      </c>
      <c r="J125" s="30" t="s">
        <v>19</v>
      </c>
      <c r="K125" s="68" t="s">
        <v>180</v>
      </c>
    </row>
    <row r="126" spans="2:11" ht="19.899999999999999" customHeight="1" x14ac:dyDescent="0.25">
      <c r="B126" s="534"/>
      <c r="C126" s="4"/>
      <c r="D126" s="37" t="s">
        <v>142</v>
      </c>
      <c r="E126" s="38">
        <v>5</v>
      </c>
      <c r="F126" s="30">
        <v>0.02</v>
      </c>
      <c r="G126" s="30">
        <v>4.12</v>
      </c>
      <c r="H126" s="30">
        <v>0.04</v>
      </c>
      <c r="I126" s="30">
        <v>37</v>
      </c>
      <c r="J126" s="30">
        <v>0</v>
      </c>
      <c r="K126" s="68" t="s">
        <v>185</v>
      </c>
    </row>
    <row r="127" spans="2:11" ht="19.899999999999999" customHeight="1" thickBot="1" x14ac:dyDescent="0.3">
      <c r="B127" s="535"/>
      <c r="C127" s="4"/>
      <c r="D127" s="39" t="s">
        <v>151</v>
      </c>
      <c r="E127" s="46">
        <v>150</v>
      </c>
      <c r="F127" s="29">
        <v>3</v>
      </c>
      <c r="G127" s="29">
        <v>3.6</v>
      </c>
      <c r="H127" s="29">
        <v>13.5</v>
      </c>
      <c r="I127" s="29">
        <v>100</v>
      </c>
      <c r="J127" s="29">
        <v>1.46</v>
      </c>
      <c r="K127" s="74" t="s">
        <v>125</v>
      </c>
    </row>
    <row r="128" spans="2:11" ht="19.899999999999999" customHeight="1" thickBot="1" x14ac:dyDescent="0.3">
      <c r="B128" s="72" t="s">
        <v>14</v>
      </c>
      <c r="C128" s="3"/>
      <c r="D128" s="118"/>
      <c r="E128" s="32">
        <v>327</v>
      </c>
      <c r="F128" s="33">
        <v>8.2200000000000006</v>
      </c>
      <c r="G128" s="33">
        <v>12.72</v>
      </c>
      <c r="H128" s="33">
        <v>38.74</v>
      </c>
      <c r="I128" s="33">
        <v>312</v>
      </c>
      <c r="J128" s="33">
        <f>SUM(J124:J127)</f>
        <v>2.5099999999999998</v>
      </c>
      <c r="K128" s="75"/>
    </row>
    <row r="129" spans="2:11" s="1" customFormat="1" ht="28.9" customHeight="1" thickBot="1" x14ac:dyDescent="0.3">
      <c r="B129" s="527" t="s">
        <v>15</v>
      </c>
      <c r="C129" s="3"/>
      <c r="D129" s="118" t="s">
        <v>152</v>
      </c>
      <c r="E129" s="32">
        <v>80</v>
      </c>
      <c r="F129" s="33">
        <v>0</v>
      </c>
      <c r="G129" s="33">
        <v>0</v>
      </c>
      <c r="H129" s="33">
        <v>8.32</v>
      </c>
      <c r="I129" s="33">
        <v>37.299999999999997</v>
      </c>
      <c r="J129" s="305">
        <v>2</v>
      </c>
      <c r="K129" s="280" t="s">
        <v>184</v>
      </c>
    </row>
    <row r="130" spans="2:11" ht="28.15" customHeight="1" thickTop="1" thickBot="1" x14ac:dyDescent="0.3">
      <c r="B130" s="454"/>
      <c r="C130" s="3"/>
      <c r="D130" s="118" t="s">
        <v>171</v>
      </c>
      <c r="E130" s="252">
        <v>20</v>
      </c>
      <c r="F130" s="251">
        <v>1.2</v>
      </c>
      <c r="G130" s="251">
        <v>1.2</v>
      </c>
      <c r="H130" s="251">
        <v>14.2</v>
      </c>
      <c r="I130" s="251">
        <v>72</v>
      </c>
      <c r="J130" s="306">
        <v>0</v>
      </c>
      <c r="K130" s="307" t="s">
        <v>23</v>
      </c>
    </row>
    <row r="131" spans="2:11" ht="19.899999999999999" customHeight="1" thickBot="1" x14ac:dyDescent="0.3">
      <c r="B131" s="72" t="s">
        <v>14</v>
      </c>
      <c r="C131" s="3"/>
      <c r="D131" s="220"/>
      <c r="E131" s="389">
        <f>E129+E130</f>
        <v>100</v>
      </c>
      <c r="F131" s="389">
        <f>F129+F130</f>
        <v>1.2</v>
      </c>
      <c r="G131" s="389">
        <f>G129+G130</f>
        <v>1.2</v>
      </c>
      <c r="H131" s="389">
        <f>H129+H130</f>
        <v>22.52</v>
      </c>
      <c r="I131" s="389">
        <f>I129+I130</f>
        <v>109.3</v>
      </c>
      <c r="J131" s="305">
        <v>2</v>
      </c>
      <c r="K131" s="280"/>
    </row>
    <row r="132" spans="2:11" s="1" customFormat="1" ht="19.899999999999999" customHeight="1" x14ac:dyDescent="0.25">
      <c r="B132" s="386"/>
      <c r="C132" s="3"/>
      <c r="D132" s="238" t="s">
        <v>166</v>
      </c>
      <c r="E132" s="47">
        <v>14</v>
      </c>
      <c r="F132" s="387">
        <v>0</v>
      </c>
      <c r="G132" s="387">
        <v>0</v>
      </c>
      <c r="H132" s="387">
        <v>0.3</v>
      </c>
      <c r="I132" s="387">
        <v>1</v>
      </c>
      <c r="J132" s="388">
        <v>4.45</v>
      </c>
      <c r="K132" s="81" t="s">
        <v>87</v>
      </c>
    </row>
    <row r="133" spans="2:11" ht="19.899999999999999" customHeight="1" x14ac:dyDescent="0.25">
      <c r="B133" s="173" t="s">
        <v>17</v>
      </c>
      <c r="C133" s="4"/>
      <c r="D133" s="94" t="s">
        <v>153</v>
      </c>
      <c r="E133" s="390" t="s">
        <v>157</v>
      </c>
      <c r="F133" s="55">
        <v>1.1000000000000001</v>
      </c>
      <c r="G133" s="55">
        <v>2.5499999999999998</v>
      </c>
      <c r="H133" s="55">
        <v>6.47</v>
      </c>
      <c r="I133" s="55">
        <v>64</v>
      </c>
      <c r="J133" s="529">
        <v>4.74</v>
      </c>
      <c r="K133" s="385" t="s">
        <v>59</v>
      </c>
    </row>
    <row r="134" spans="2:11" ht="19.899999999999999" customHeight="1" x14ac:dyDescent="0.25">
      <c r="B134" s="173"/>
      <c r="C134" s="4"/>
      <c r="D134" s="253" t="s">
        <v>154</v>
      </c>
      <c r="E134" s="247">
        <v>8</v>
      </c>
      <c r="F134" s="259">
        <v>0.2</v>
      </c>
      <c r="G134" s="259">
        <v>1.2</v>
      </c>
      <c r="H134" s="259">
        <v>0.3</v>
      </c>
      <c r="I134" s="259">
        <v>13</v>
      </c>
      <c r="J134" s="530"/>
      <c r="K134" s="68" t="s">
        <v>95</v>
      </c>
    </row>
    <row r="135" spans="2:11" s="1" customFormat="1" ht="19.899999999999999" customHeight="1" x14ac:dyDescent="0.25">
      <c r="B135" s="173"/>
      <c r="C135" s="4"/>
      <c r="D135" s="253" t="s">
        <v>172</v>
      </c>
      <c r="E135" s="247">
        <v>10</v>
      </c>
      <c r="F135" s="266">
        <v>2.6</v>
      </c>
      <c r="G135" s="266">
        <v>2</v>
      </c>
      <c r="H135" s="266">
        <v>0</v>
      </c>
      <c r="I135" s="266">
        <v>27</v>
      </c>
      <c r="J135" s="270">
        <v>1.5</v>
      </c>
      <c r="K135" s="80" t="s">
        <v>76</v>
      </c>
    </row>
    <row r="136" spans="2:11" ht="19.899999999999999" customHeight="1" x14ac:dyDescent="0.25">
      <c r="B136" s="173" t="s">
        <v>23</v>
      </c>
      <c r="C136" s="4"/>
      <c r="D136" s="253" t="s">
        <v>155</v>
      </c>
      <c r="E136" s="260" t="s">
        <v>121</v>
      </c>
      <c r="F136" s="55">
        <v>10.38</v>
      </c>
      <c r="G136" s="55">
        <v>18.600000000000001</v>
      </c>
      <c r="H136" s="55">
        <v>2.6</v>
      </c>
      <c r="I136" s="55">
        <v>180</v>
      </c>
      <c r="J136" s="55">
        <v>9.24</v>
      </c>
      <c r="K136" s="80" t="s">
        <v>80</v>
      </c>
    </row>
    <row r="137" spans="2:11" ht="19.899999999999999" customHeight="1" x14ac:dyDescent="0.25">
      <c r="B137" s="171"/>
      <c r="C137" s="4"/>
      <c r="D137" s="253" t="s">
        <v>156</v>
      </c>
      <c r="E137" s="247">
        <v>110</v>
      </c>
      <c r="F137" s="259">
        <v>3.9</v>
      </c>
      <c r="G137" s="259">
        <v>3</v>
      </c>
      <c r="H137" s="259">
        <v>21</v>
      </c>
      <c r="I137" s="259">
        <v>136</v>
      </c>
      <c r="J137" s="119">
        <v>1.84</v>
      </c>
      <c r="K137" s="80" t="s">
        <v>76</v>
      </c>
    </row>
    <row r="138" spans="2:11" s="1" customFormat="1" ht="19.899999999999999" customHeight="1" x14ac:dyDescent="0.25">
      <c r="B138" s="171"/>
      <c r="C138" s="4"/>
      <c r="D138" s="77" t="s">
        <v>136</v>
      </c>
      <c r="E138" s="100">
        <v>150</v>
      </c>
      <c r="F138" s="78">
        <v>0</v>
      </c>
      <c r="G138" s="78">
        <v>0</v>
      </c>
      <c r="H138" s="78">
        <v>9.1199999999999992</v>
      </c>
      <c r="I138" s="78">
        <v>39</v>
      </c>
      <c r="J138" s="78">
        <v>1.8</v>
      </c>
      <c r="K138" s="237"/>
    </row>
    <row r="139" spans="2:11" s="1" customFormat="1" ht="19.899999999999999" customHeight="1" thickBot="1" x14ac:dyDescent="0.3">
      <c r="B139" s="171"/>
      <c r="C139" s="4"/>
      <c r="D139" s="77" t="s">
        <v>0</v>
      </c>
      <c r="E139" s="100">
        <v>30</v>
      </c>
      <c r="F139" s="78">
        <v>1</v>
      </c>
      <c r="G139" s="78">
        <v>0.3</v>
      </c>
      <c r="H139" s="78">
        <v>13</v>
      </c>
      <c r="I139" s="78">
        <v>62</v>
      </c>
      <c r="J139" s="78"/>
      <c r="K139" s="68" t="s">
        <v>180</v>
      </c>
    </row>
    <row r="140" spans="2:11" ht="19.899999999999999" customHeight="1" thickTop="1" thickBot="1" x14ac:dyDescent="0.3">
      <c r="B140" s="254" t="s">
        <v>14</v>
      </c>
      <c r="C140" s="255"/>
      <c r="D140" s="256"/>
      <c r="E140" s="296" t="s">
        <v>242</v>
      </c>
      <c r="F140" s="257">
        <f>F139+F138+F137+F136+F135+F134+F133+F132</f>
        <v>19.180000000000003</v>
      </c>
      <c r="G140" s="257">
        <f>G139+G138+G137+G136+G135+G134+G133+G132</f>
        <v>27.650000000000002</v>
      </c>
      <c r="H140" s="257">
        <f>H139+H138+H137+H136+H135+H134+H133+H132</f>
        <v>52.789999999999992</v>
      </c>
      <c r="I140" s="257">
        <f>I139+I138+I137+I136+I135+I134+I133+I132</f>
        <v>522</v>
      </c>
      <c r="J140" s="257">
        <f>J139+J138+J137+J136+J135+J134+J133+J132</f>
        <v>23.57</v>
      </c>
      <c r="K140" s="258"/>
    </row>
    <row r="141" spans="2:11" ht="28.9" customHeight="1" x14ac:dyDescent="0.25">
      <c r="B141" s="452" t="s">
        <v>130</v>
      </c>
      <c r="C141" s="4"/>
      <c r="D141" s="35" t="s">
        <v>158</v>
      </c>
      <c r="E141" s="58">
        <v>60</v>
      </c>
      <c r="F141" s="59">
        <v>9.3000000000000007</v>
      </c>
      <c r="G141" s="59">
        <v>3.7</v>
      </c>
      <c r="H141" s="59">
        <v>1.24</v>
      </c>
      <c r="I141" s="59">
        <v>68</v>
      </c>
      <c r="J141" s="59">
        <v>0.17</v>
      </c>
      <c r="K141" s="353" t="s">
        <v>96</v>
      </c>
    </row>
    <row r="142" spans="2:11" s="1" customFormat="1" ht="28.9" customHeight="1" x14ac:dyDescent="0.25">
      <c r="B142" s="453"/>
      <c r="C142" s="4"/>
      <c r="D142" s="220" t="s">
        <v>22</v>
      </c>
      <c r="E142" s="261">
        <v>150</v>
      </c>
      <c r="F142" s="262">
        <v>0</v>
      </c>
      <c r="G142" s="262">
        <v>0</v>
      </c>
      <c r="H142" s="262">
        <v>6</v>
      </c>
      <c r="I142" s="262">
        <v>24</v>
      </c>
      <c r="J142" s="246">
        <v>0</v>
      </c>
      <c r="K142" s="280" t="s">
        <v>178</v>
      </c>
    </row>
    <row r="143" spans="2:11" ht="19.899999999999999" customHeight="1" thickBot="1" x14ac:dyDescent="0.3">
      <c r="B143" s="569"/>
      <c r="C143" s="4"/>
      <c r="D143" s="39" t="s">
        <v>159</v>
      </c>
      <c r="E143" s="46">
        <v>100</v>
      </c>
      <c r="F143" s="29">
        <v>2</v>
      </c>
      <c r="G143" s="29">
        <v>3</v>
      </c>
      <c r="H143" s="29">
        <v>7.7</v>
      </c>
      <c r="I143" s="29">
        <v>82</v>
      </c>
      <c r="J143" s="29">
        <v>0.5</v>
      </c>
      <c r="K143" s="74" t="s">
        <v>59</v>
      </c>
    </row>
    <row r="144" spans="2:11" ht="19.899999999999999" customHeight="1" thickBot="1" x14ac:dyDescent="0.3">
      <c r="B144" s="72" t="s">
        <v>14</v>
      </c>
      <c r="C144" s="3"/>
      <c r="D144" s="118"/>
      <c r="E144" s="32">
        <f t="shared" ref="E144:J144" si="6">E143+E142+E141</f>
        <v>310</v>
      </c>
      <c r="F144" s="33">
        <f t="shared" si="6"/>
        <v>11.3</v>
      </c>
      <c r="G144" s="33">
        <f t="shared" si="6"/>
        <v>6.7</v>
      </c>
      <c r="H144" s="33">
        <f t="shared" si="6"/>
        <v>14.94</v>
      </c>
      <c r="I144" s="33">
        <f t="shared" si="6"/>
        <v>174</v>
      </c>
      <c r="J144" s="33">
        <f t="shared" si="6"/>
        <v>0.67</v>
      </c>
      <c r="K144" s="97"/>
    </row>
    <row r="145" spans="2:11" ht="19.899999999999999" customHeight="1" thickBot="1" x14ac:dyDescent="0.3">
      <c r="B145" s="455" t="s">
        <v>31</v>
      </c>
      <c r="C145" s="570"/>
      <c r="D145" s="571"/>
      <c r="E145" s="297" t="s">
        <v>243</v>
      </c>
      <c r="F145" s="176">
        <f t="shared" ref="F145:G145" si="7">F128+F131+F140+F144</f>
        <v>39.900000000000006</v>
      </c>
      <c r="G145" s="176">
        <f t="shared" si="7"/>
        <v>48.27</v>
      </c>
      <c r="H145" s="176">
        <v>129.29</v>
      </c>
      <c r="I145" s="176">
        <v>1118.3</v>
      </c>
      <c r="J145" s="176">
        <v>33.200000000000003</v>
      </c>
      <c r="K145" s="97"/>
    </row>
    <row r="146" spans="2:11" ht="19.899999999999999" customHeight="1" x14ac:dyDescent="0.25">
      <c r="K146" s="52"/>
    </row>
    <row r="148" spans="2:11" ht="15.75" x14ac:dyDescent="0.25">
      <c r="J148" s="461" t="s">
        <v>248</v>
      </c>
      <c r="K148" s="462"/>
    </row>
    <row r="149" spans="2:11" s="1" customFormat="1" ht="15.75" x14ac:dyDescent="0.25">
      <c r="D149" s="497" t="s">
        <v>74</v>
      </c>
      <c r="E149" s="498"/>
      <c r="J149" s="462" t="s">
        <v>73</v>
      </c>
      <c r="K149" s="462"/>
    </row>
    <row r="150" spans="2:11" s="1" customFormat="1" ht="15.75" thickBot="1" x14ac:dyDescent="0.3"/>
    <row r="151" spans="2:11" ht="16.5" thickBot="1" x14ac:dyDescent="0.3">
      <c r="B151" s="504" t="s">
        <v>27</v>
      </c>
      <c r="C151" s="506" t="s">
        <v>1</v>
      </c>
      <c r="D151" s="507"/>
      <c r="E151" s="504" t="s">
        <v>2</v>
      </c>
      <c r="F151" s="501" t="s">
        <v>3</v>
      </c>
      <c r="G151" s="502"/>
      <c r="H151" s="503"/>
      <c r="I151" s="504" t="s">
        <v>4</v>
      </c>
      <c r="J151" s="504" t="s">
        <v>5</v>
      </c>
      <c r="K151" s="531" t="s">
        <v>72</v>
      </c>
    </row>
    <row r="152" spans="2:11" ht="16.5" thickBot="1" x14ac:dyDescent="0.3">
      <c r="B152" s="505"/>
      <c r="C152" s="508"/>
      <c r="D152" s="509"/>
      <c r="E152" s="511"/>
      <c r="F152" s="23" t="s">
        <v>6</v>
      </c>
      <c r="G152" s="23" t="s">
        <v>7</v>
      </c>
      <c r="H152" s="23" t="s">
        <v>8</v>
      </c>
      <c r="I152" s="511"/>
      <c r="J152" s="511"/>
      <c r="K152" s="532"/>
    </row>
    <row r="153" spans="2:11" ht="16.149999999999999" customHeight="1" thickBot="1" x14ac:dyDescent="0.3">
      <c r="B153" s="515" t="s">
        <v>160</v>
      </c>
      <c r="C153" s="516"/>
      <c r="D153" s="516"/>
      <c r="E153" s="516"/>
      <c r="F153" s="516"/>
      <c r="G153" s="516"/>
      <c r="H153" s="516"/>
      <c r="I153" s="516"/>
      <c r="J153" s="517"/>
      <c r="K153" s="63"/>
    </row>
    <row r="154" spans="2:11" ht="18" customHeight="1" thickBot="1" x14ac:dyDescent="0.3">
      <c r="B154" s="518" t="s">
        <v>39</v>
      </c>
      <c r="C154" s="519"/>
      <c r="D154" s="519"/>
      <c r="E154" s="519"/>
      <c r="F154" s="519"/>
      <c r="G154" s="519"/>
      <c r="H154" s="519"/>
      <c r="I154" s="519"/>
      <c r="J154" s="520"/>
      <c r="K154" s="22"/>
    </row>
    <row r="155" spans="2:11" ht="31.15" customHeight="1" thickBot="1" x14ac:dyDescent="0.3">
      <c r="B155" s="524" t="s">
        <v>11</v>
      </c>
      <c r="C155" s="31" t="s">
        <v>32</v>
      </c>
      <c r="D155" s="35" t="s">
        <v>161</v>
      </c>
      <c r="E155" s="144" t="s">
        <v>141</v>
      </c>
      <c r="F155" s="145">
        <v>3.9</v>
      </c>
      <c r="G155" s="145">
        <v>3.7</v>
      </c>
      <c r="H155" s="145">
        <v>15.6</v>
      </c>
      <c r="I155" s="145">
        <v>118</v>
      </c>
      <c r="J155" s="145">
        <v>1.05</v>
      </c>
      <c r="K155" s="73" t="s">
        <v>117</v>
      </c>
    </row>
    <row r="156" spans="2:11" s="61" customFormat="1" ht="19.899999999999999" customHeight="1" thickBot="1" x14ac:dyDescent="0.3">
      <c r="B156" s="525"/>
      <c r="C156" s="31" t="s">
        <v>45</v>
      </c>
      <c r="D156" s="153" t="s">
        <v>138</v>
      </c>
      <c r="E156" s="147">
        <v>20</v>
      </c>
      <c r="F156" s="93">
        <v>1</v>
      </c>
      <c r="G156" s="93">
        <v>0.5</v>
      </c>
      <c r="H156" s="93">
        <v>11</v>
      </c>
      <c r="I156" s="93">
        <v>55</v>
      </c>
      <c r="J156" s="93">
        <v>0</v>
      </c>
      <c r="K156" s="68" t="s">
        <v>180</v>
      </c>
    </row>
    <row r="157" spans="2:11" s="61" customFormat="1" ht="27" customHeight="1" thickBot="1" x14ac:dyDescent="0.3">
      <c r="B157" s="525"/>
      <c r="C157" s="31" t="s">
        <v>21</v>
      </c>
      <c r="D157" s="153" t="s">
        <v>142</v>
      </c>
      <c r="E157" s="147">
        <v>5</v>
      </c>
      <c r="F157" s="93">
        <v>0.02</v>
      </c>
      <c r="G157" s="93">
        <v>4.12</v>
      </c>
      <c r="H157" s="93">
        <v>0.04</v>
      </c>
      <c r="I157" s="93">
        <v>37</v>
      </c>
      <c r="J157" s="93">
        <v>0</v>
      </c>
      <c r="K157" s="68" t="s">
        <v>185</v>
      </c>
    </row>
    <row r="158" spans="2:11" s="61" customFormat="1" ht="19.899999999999999" customHeight="1" thickBot="1" x14ac:dyDescent="0.3">
      <c r="B158" s="526"/>
      <c r="C158" s="31" t="s">
        <v>24</v>
      </c>
      <c r="D158" s="151" t="s">
        <v>34</v>
      </c>
      <c r="E158" s="148">
        <v>150</v>
      </c>
      <c r="F158" s="149">
        <v>2.2000000000000002</v>
      </c>
      <c r="G158" s="149">
        <v>2</v>
      </c>
      <c r="H158" s="149">
        <v>10</v>
      </c>
      <c r="I158" s="149">
        <v>72</v>
      </c>
      <c r="J158" s="149">
        <v>1.46</v>
      </c>
      <c r="K158" s="74" t="s">
        <v>75</v>
      </c>
    </row>
    <row r="159" spans="2:11" s="61" customFormat="1" ht="19.899999999999999" customHeight="1" thickBot="1" x14ac:dyDescent="0.3">
      <c r="B159" s="115" t="s">
        <v>14</v>
      </c>
      <c r="C159" s="31"/>
      <c r="D159" s="6"/>
      <c r="E159" s="150">
        <v>327</v>
      </c>
      <c r="F159" s="14">
        <f>F158+F157+F156+F155</f>
        <v>7.12</v>
      </c>
      <c r="G159" s="14">
        <f>G158+G157+G156+G155</f>
        <v>10.32</v>
      </c>
      <c r="H159" s="14">
        <f>SUM(H155:H158)</f>
        <v>36.64</v>
      </c>
      <c r="I159" s="14">
        <f>SUM(I155:I158)</f>
        <v>282</v>
      </c>
      <c r="J159" s="14">
        <f>SUM(J155:J158)</f>
        <v>2.5099999999999998</v>
      </c>
      <c r="K159" s="75"/>
    </row>
    <row r="160" spans="2:11" s="61" customFormat="1" ht="28.15" customHeight="1" thickBot="1" x14ac:dyDescent="0.3">
      <c r="B160" s="452" t="s">
        <v>15</v>
      </c>
      <c r="C160" s="31"/>
      <c r="D160" s="157" t="s">
        <v>152</v>
      </c>
      <c r="E160" s="158">
        <v>80</v>
      </c>
      <c r="F160" s="263">
        <v>0</v>
      </c>
      <c r="G160" s="263">
        <v>0</v>
      </c>
      <c r="H160" s="263">
        <v>8.8000000000000007</v>
      </c>
      <c r="I160" s="263">
        <v>37.299999999999997</v>
      </c>
      <c r="J160" s="263">
        <v>2</v>
      </c>
      <c r="K160" s="280" t="s">
        <v>184</v>
      </c>
    </row>
    <row r="161" spans="2:11" s="61" customFormat="1" ht="24.6" customHeight="1" thickBot="1" x14ac:dyDescent="0.3">
      <c r="B161" s="454"/>
      <c r="C161" s="31" t="s">
        <v>25</v>
      </c>
      <c r="D161" s="39" t="s">
        <v>171</v>
      </c>
      <c r="E161" s="148">
        <v>7</v>
      </c>
      <c r="F161" s="149">
        <v>0.4</v>
      </c>
      <c r="G161" s="149">
        <v>1</v>
      </c>
      <c r="H161" s="149">
        <v>5</v>
      </c>
      <c r="I161" s="149">
        <v>33</v>
      </c>
      <c r="J161" s="149"/>
      <c r="K161" s="39" t="s">
        <v>23</v>
      </c>
    </row>
    <row r="162" spans="2:11" s="61" customFormat="1" ht="19.899999999999999" customHeight="1" thickBot="1" x14ac:dyDescent="0.3">
      <c r="B162" s="115" t="s">
        <v>14</v>
      </c>
      <c r="C162" s="31"/>
      <c r="D162" s="6"/>
      <c r="E162" s="150">
        <f t="shared" ref="E162:J162" si="8">E161+E160</f>
        <v>87</v>
      </c>
      <c r="F162" s="14">
        <f t="shared" si="8"/>
        <v>0.4</v>
      </c>
      <c r="G162" s="14">
        <f t="shared" si="8"/>
        <v>1</v>
      </c>
      <c r="H162" s="14">
        <f t="shared" si="8"/>
        <v>13.8</v>
      </c>
      <c r="I162" s="14">
        <f t="shared" si="8"/>
        <v>70.3</v>
      </c>
      <c r="J162" s="14">
        <f t="shared" si="8"/>
        <v>2</v>
      </c>
      <c r="K162" s="118"/>
    </row>
    <row r="163" spans="2:11" s="61" customFormat="1" ht="27.6" customHeight="1" thickBot="1" x14ac:dyDescent="0.3">
      <c r="B163" s="524" t="s">
        <v>17</v>
      </c>
      <c r="C163" s="95"/>
      <c r="D163" s="185" t="s">
        <v>122</v>
      </c>
      <c r="E163" s="135" t="s">
        <v>18</v>
      </c>
      <c r="F163" s="135">
        <v>3.13</v>
      </c>
      <c r="G163" s="135">
        <v>4.4800000000000004</v>
      </c>
      <c r="H163" s="135">
        <v>10</v>
      </c>
      <c r="I163" s="135">
        <v>105</v>
      </c>
      <c r="J163" s="135">
        <v>7.25</v>
      </c>
      <c r="K163" s="83" t="s">
        <v>59</v>
      </c>
    </row>
    <row r="164" spans="2:11" s="61" customFormat="1" ht="33" customHeight="1" x14ac:dyDescent="0.25">
      <c r="B164" s="525"/>
      <c r="C164" s="563" t="s">
        <v>53</v>
      </c>
      <c r="D164" s="279" t="s">
        <v>116</v>
      </c>
      <c r="E164" s="82" t="s">
        <v>43</v>
      </c>
      <c r="F164" s="82">
        <v>11.8</v>
      </c>
      <c r="G164" s="82">
        <v>17.899999999999999</v>
      </c>
      <c r="H164" s="82">
        <v>7.72</v>
      </c>
      <c r="I164" s="82">
        <v>240</v>
      </c>
      <c r="J164" s="82">
        <v>15</v>
      </c>
      <c r="K164" s="57" t="s">
        <v>82</v>
      </c>
    </row>
    <row r="165" spans="2:11" s="61" customFormat="1" ht="19.899999999999999" customHeight="1" thickBot="1" x14ac:dyDescent="0.3">
      <c r="B165" s="525"/>
      <c r="C165" s="564"/>
      <c r="D165" s="279" t="s">
        <v>65</v>
      </c>
      <c r="E165" s="107">
        <v>150</v>
      </c>
      <c r="F165" s="107">
        <v>0.3</v>
      </c>
      <c r="G165" s="107">
        <v>0</v>
      </c>
      <c r="H165" s="107">
        <v>13.8</v>
      </c>
      <c r="I165" s="107">
        <v>57</v>
      </c>
      <c r="J165" s="107">
        <v>0.06</v>
      </c>
      <c r="K165" s="363" t="s">
        <v>62</v>
      </c>
    </row>
    <row r="166" spans="2:11" s="61" customFormat="1" ht="19.899999999999999" customHeight="1" thickBot="1" x14ac:dyDescent="0.3">
      <c r="B166" s="525"/>
      <c r="C166" s="121" t="s">
        <v>54</v>
      </c>
      <c r="D166" s="87" t="s">
        <v>0</v>
      </c>
      <c r="E166" s="141">
        <v>30</v>
      </c>
      <c r="F166" s="141">
        <v>1.98</v>
      </c>
      <c r="G166" s="141">
        <v>0.36</v>
      </c>
      <c r="H166" s="141">
        <v>10.02</v>
      </c>
      <c r="I166" s="141">
        <v>52</v>
      </c>
      <c r="J166" s="141">
        <v>0</v>
      </c>
      <c r="K166" s="68" t="s">
        <v>180</v>
      </c>
    </row>
    <row r="167" spans="2:11" s="61" customFormat="1" ht="19.899999999999999" customHeight="1" thickTop="1" thickBot="1" x14ac:dyDescent="0.3">
      <c r="B167" s="42" t="s">
        <v>14</v>
      </c>
      <c r="C167" s="121"/>
      <c r="D167" s="230"/>
      <c r="E167" s="231">
        <v>500</v>
      </c>
      <c r="F167" s="298">
        <f>F163+F164+F165+F166</f>
        <v>17.21</v>
      </c>
      <c r="G167" s="298">
        <f>G163+G164+G165+G166</f>
        <v>22.74</v>
      </c>
      <c r="H167" s="298">
        <f>H163+H164+H165+H166</f>
        <v>41.54</v>
      </c>
      <c r="I167" s="298">
        <f>I163+I164+I165+I166</f>
        <v>454</v>
      </c>
      <c r="J167" s="298">
        <f>J163+J164+J165+J166</f>
        <v>22.31</v>
      </c>
      <c r="K167" s="258"/>
    </row>
    <row r="168" spans="2:11" s="61" customFormat="1" ht="19.899999999999999" customHeight="1" thickBot="1" x14ac:dyDescent="0.3">
      <c r="B168" s="452" t="s">
        <v>130</v>
      </c>
      <c r="C168" s="121"/>
      <c r="D168" s="229" t="s">
        <v>174</v>
      </c>
      <c r="E168" s="47"/>
      <c r="F168" s="265"/>
      <c r="G168" s="265"/>
      <c r="H168" s="265"/>
      <c r="I168" s="265"/>
      <c r="J168" s="269"/>
      <c r="K168" s="81"/>
    </row>
    <row r="169" spans="2:11" s="61" customFormat="1" ht="19.899999999999999" customHeight="1" x14ac:dyDescent="0.25">
      <c r="B169" s="453"/>
      <c r="C169" s="264"/>
      <c r="D169" s="37" t="s">
        <v>30</v>
      </c>
      <c r="E169" s="247">
        <v>110</v>
      </c>
      <c r="F169" s="266">
        <v>2</v>
      </c>
      <c r="G169" s="266">
        <v>3.6</v>
      </c>
      <c r="H169" s="266">
        <v>4.4000000000000004</v>
      </c>
      <c r="I169" s="266">
        <v>71</v>
      </c>
      <c r="J169" s="299">
        <v>18.8</v>
      </c>
      <c r="K169" s="300" t="s">
        <v>175</v>
      </c>
    </row>
    <row r="170" spans="2:11" s="61" customFormat="1" ht="19.899999999999999" customHeight="1" x14ac:dyDescent="0.25">
      <c r="B170" s="453"/>
      <c r="C170" s="95" t="s">
        <v>55</v>
      </c>
      <c r="D170" s="220" t="s">
        <v>176</v>
      </c>
      <c r="E170" s="276">
        <v>60</v>
      </c>
      <c r="F170" s="267">
        <v>6.85</v>
      </c>
      <c r="G170" s="267">
        <v>6.1</v>
      </c>
      <c r="H170" s="267">
        <v>9.4</v>
      </c>
      <c r="I170" s="267">
        <v>124</v>
      </c>
      <c r="J170" s="267">
        <v>0.6</v>
      </c>
      <c r="K170" s="300" t="s">
        <v>177</v>
      </c>
    </row>
    <row r="171" spans="2:11" s="61" customFormat="1" ht="24.6" customHeight="1" thickBot="1" x14ac:dyDescent="0.3">
      <c r="B171" s="556"/>
      <c r="C171" s="214"/>
      <c r="D171" s="154" t="s">
        <v>22</v>
      </c>
      <c r="E171" s="163">
        <v>150</v>
      </c>
      <c r="F171" s="286">
        <v>0</v>
      </c>
      <c r="G171" s="286">
        <v>0</v>
      </c>
      <c r="H171" s="286">
        <v>6</v>
      </c>
      <c r="I171" s="286">
        <v>24</v>
      </c>
      <c r="J171" s="286"/>
      <c r="K171" s="280" t="s">
        <v>178</v>
      </c>
    </row>
    <row r="172" spans="2:11" s="61" customFormat="1" ht="19.899999999999999" customHeight="1" thickTop="1" thickBot="1" x14ac:dyDescent="0.3">
      <c r="B172" s="302" t="s">
        <v>14</v>
      </c>
      <c r="C172" s="303"/>
      <c r="D172" s="250" t="s">
        <v>23</v>
      </c>
      <c r="E172" s="290">
        <f>E171+E170+E169+E168</f>
        <v>320</v>
      </c>
      <c r="F172" s="290">
        <f>F171+F170+F169+F168</f>
        <v>8.85</v>
      </c>
      <c r="G172" s="291">
        <f t="shared" ref="G172:J172" si="9">G168+G170</f>
        <v>6.1</v>
      </c>
      <c r="H172" s="291">
        <f t="shared" si="9"/>
        <v>9.4</v>
      </c>
      <c r="I172" s="291">
        <f t="shared" si="9"/>
        <v>124</v>
      </c>
      <c r="J172" s="291">
        <f t="shared" si="9"/>
        <v>0.6</v>
      </c>
      <c r="K172" s="364"/>
    </row>
    <row r="173" spans="2:11" s="61" customFormat="1" ht="19.899999999999999" customHeight="1" thickTop="1" thickBot="1" x14ac:dyDescent="0.3">
      <c r="B173" s="560" t="s">
        <v>38</v>
      </c>
      <c r="C173" s="561"/>
      <c r="D173" s="562"/>
      <c r="E173" s="309">
        <f t="shared" ref="E173:I173" si="10">E172+E167+E162+E159</f>
        <v>1234</v>
      </c>
      <c r="F173" s="301">
        <f t="shared" si="10"/>
        <v>33.58</v>
      </c>
      <c r="G173" s="301">
        <f t="shared" si="10"/>
        <v>40.159999999999997</v>
      </c>
      <c r="H173" s="301">
        <f t="shared" si="10"/>
        <v>101.38</v>
      </c>
      <c r="I173" s="301">
        <f t="shared" si="10"/>
        <v>930.3</v>
      </c>
      <c r="J173" s="301">
        <f>J172+J167+J162+J159</f>
        <v>27.42</v>
      </c>
      <c r="K173" s="354"/>
    </row>
    <row r="174" spans="2:11" s="61" customFormat="1" ht="19.899999999999999" customHeight="1" thickBot="1" x14ac:dyDescent="0.3">
      <c r="B174" s="557" t="s">
        <v>127</v>
      </c>
      <c r="C174" s="558"/>
      <c r="D174" s="559"/>
      <c r="E174" s="391" t="s">
        <v>244</v>
      </c>
      <c r="F174" s="311">
        <v>44</v>
      </c>
      <c r="G174" s="311">
        <v>48</v>
      </c>
      <c r="H174" s="311">
        <v>127</v>
      </c>
      <c r="I174" s="311">
        <v>1167</v>
      </c>
      <c r="J174" s="311">
        <v>25</v>
      </c>
      <c r="K174" s="365" t="s">
        <v>23</v>
      </c>
    </row>
    <row r="175" spans="2:11" ht="22.15" customHeight="1" thickTop="1" x14ac:dyDescent="0.25">
      <c r="B175" s="61"/>
      <c r="C175" s="61"/>
      <c r="D175" s="61"/>
      <c r="E175" s="61"/>
      <c r="F175" s="61"/>
      <c r="G175" s="61"/>
      <c r="H175" s="61"/>
      <c r="I175" s="61"/>
      <c r="J175" s="61"/>
      <c r="K175" s="52"/>
    </row>
    <row r="176" spans="2:11" s="1" customFormat="1" ht="22.15" customHeight="1" x14ac:dyDescent="0.25">
      <c r="B176" s="61"/>
      <c r="C176" s="61"/>
      <c r="D176" s="61" t="s">
        <v>23</v>
      </c>
      <c r="E176" s="61"/>
      <c r="F176" s="61"/>
      <c r="G176" s="61"/>
      <c r="H176" s="61"/>
      <c r="I176" s="61"/>
      <c r="J176" s="461" t="s">
        <v>248</v>
      </c>
      <c r="K176" s="462"/>
    </row>
    <row r="177" spans="2:11" s="1" customFormat="1" ht="22.15" customHeight="1" x14ac:dyDescent="0.25">
      <c r="B177" s="61"/>
      <c r="C177" s="61"/>
      <c r="D177" s="497" t="s">
        <v>74</v>
      </c>
      <c r="E177" s="551"/>
      <c r="F177" s="61" t="s">
        <v>23</v>
      </c>
      <c r="G177" s="61"/>
      <c r="H177" s="61" t="s">
        <v>23</v>
      </c>
      <c r="I177" s="61" t="s">
        <v>23</v>
      </c>
      <c r="J177" s="552" t="s">
        <v>73</v>
      </c>
      <c r="K177" s="552"/>
    </row>
    <row r="178" spans="2:11" ht="22.15" customHeight="1" x14ac:dyDescent="0.25">
      <c r="B178" s="61"/>
      <c r="C178" s="61"/>
      <c r="D178" s="61"/>
      <c r="E178" s="61"/>
      <c r="F178" s="61"/>
      <c r="G178" s="61"/>
      <c r="H178" s="61"/>
      <c r="I178" s="61"/>
      <c r="J178" s="61"/>
      <c r="K178" s="61"/>
    </row>
    <row r="179" spans="2:11" ht="22.15" customHeight="1" x14ac:dyDescent="0.25">
      <c r="B179" s="481" t="s">
        <v>27</v>
      </c>
      <c r="C179" s="566" t="s">
        <v>1</v>
      </c>
      <c r="D179" s="567"/>
      <c r="E179" s="481" t="s">
        <v>2</v>
      </c>
      <c r="F179" s="481" t="s">
        <v>3</v>
      </c>
      <c r="G179" s="481"/>
      <c r="H179" s="481"/>
      <c r="I179" s="481" t="s">
        <v>4</v>
      </c>
      <c r="J179" s="481" t="s">
        <v>5</v>
      </c>
      <c r="K179" s="484" t="s">
        <v>72</v>
      </c>
    </row>
    <row r="180" spans="2:11" ht="22.15" customHeight="1" x14ac:dyDescent="0.25">
      <c r="B180" s="565"/>
      <c r="C180" s="567"/>
      <c r="D180" s="567"/>
      <c r="E180" s="481"/>
      <c r="F180" s="89" t="s">
        <v>6</v>
      </c>
      <c r="G180" s="89" t="s">
        <v>7</v>
      </c>
      <c r="H180" s="89" t="s">
        <v>8</v>
      </c>
      <c r="I180" s="481"/>
      <c r="J180" s="481"/>
      <c r="K180" s="568"/>
    </row>
    <row r="181" spans="2:11" ht="22.15" customHeight="1" x14ac:dyDescent="0.25">
      <c r="B181" s="486" t="s">
        <v>186</v>
      </c>
      <c r="C181" s="486"/>
      <c r="D181" s="486"/>
      <c r="E181" s="486"/>
      <c r="F181" s="486"/>
      <c r="G181" s="486"/>
      <c r="H181" s="486"/>
      <c r="I181" s="486"/>
      <c r="J181" s="486"/>
      <c r="K181" s="366"/>
    </row>
    <row r="182" spans="2:11" ht="22.15" customHeight="1" x14ac:dyDescent="0.25">
      <c r="B182" s="445" t="s">
        <v>69</v>
      </c>
      <c r="C182" s="445"/>
      <c r="D182" s="445"/>
      <c r="E182" s="445"/>
      <c r="F182" s="445"/>
      <c r="G182" s="445"/>
      <c r="H182" s="445"/>
      <c r="I182" s="445"/>
      <c r="J182" s="445"/>
      <c r="K182" s="366"/>
    </row>
    <row r="183" spans="2:11" ht="26.45" customHeight="1" x14ac:dyDescent="0.25">
      <c r="B183" s="493" t="s">
        <v>66</v>
      </c>
      <c r="C183" s="106"/>
      <c r="D183" s="101" t="s">
        <v>12</v>
      </c>
      <c r="E183" s="82">
        <v>150</v>
      </c>
      <c r="F183" s="82">
        <v>4.7</v>
      </c>
      <c r="G183" s="82">
        <v>4.05</v>
      </c>
      <c r="H183" s="82">
        <v>15</v>
      </c>
      <c r="I183" s="82">
        <v>119</v>
      </c>
      <c r="J183" s="82">
        <v>0.75</v>
      </c>
      <c r="K183" s="112" t="s">
        <v>57</v>
      </c>
    </row>
    <row r="184" spans="2:11" ht="25.15" customHeight="1" thickBot="1" x14ac:dyDescent="0.3">
      <c r="B184" s="493"/>
      <c r="C184" s="106"/>
      <c r="D184" s="39" t="s">
        <v>171</v>
      </c>
      <c r="E184" s="82">
        <v>16</v>
      </c>
      <c r="F184" s="82">
        <v>1</v>
      </c>
      <c r="G184" s="82">
        <v>0.3</v>
      </c>
      <c r="H184" s="82">
        <v>12.2</v>
      </c>
      <c r="I184" s="82">
        <v>55</v>
      </c>
      <c r="J184" s="82">
        <v>0</v>
      </c>
      <c r="K184" s="112" t="s">
        <v>19</v>
      </c>
    </row>
    <row r="185" spans="2:11" ht="19.899999999999999" customHeight="1" thickBot="1" x14ac:dyDescent="0.3">
      <c r="B185" s="494"/>
      <c r="C185" s="108"/>
      <c r="D185" s="91" t="s">
        <v>13</v>
      </c>
      <c r="E185" s="132">
        <v>150</v>
      </c>
      <c r="F185" s="132">
        <v>0</v>
      </c>
      <c r="G185" s="132">
        <v>0</v>
      </c>
      <c r="H185" s="132">
        <v>0</v>
      </c>
      <c r="I185" s="132">
        <v>0</v>
      </c>
      <c r="J185" s="132">
        <v>0</v>
      </c>
      <c r="K185" s="367" t="s">
        <v>58</v>
      </c>
    </row>
    <row r="186" spans="2:11" ht="22.15" customHeight="1" thickBot="1" x14ac:dyDescent="0.3">
      <c r="B186" s="136" t="s">
        <v>14</v>
      </c>
      <c r="C186" s="137"/>
      <c r="D186" s="99"/>
      <c r="E186" s="88">
        <f t="shared" ref="E186:J186" si="11">SUM(E183:E185)</f>
        <v>316</v>
      </c>
      <c r="F186" s="88">
        <f t="shared" si="11"/>
        <v>5.7</v>
      </c>
      <c r="G186" s="88">
        <f t="shared" si="11"/>
        <v>4.3499999999999996</v>
      </c>
      <c r="H186" s="88">
        <f t="shared" si="11"/>
        <v>27.2</v>
      </c>
      <c r="I186" s="88">
        <f t="shared" si="11"/>
        <v>174</v>
      </c>
      <c r="J186" s="88">
        <f t="shared" si="11"/>
        <v>0.75</v>
      </c>
      <c r="K186" s="368"/>
    </row>
    <row r="187" spans="2:11" ht="22.15" customHeight="1" thickBot="1" x14ac:dyDescent="0.3">
      <c r="B187" s="114" t="s">
        <v>67</v>
      </c>
      <c r="C187" s="138"/>
      <c r="D187" s="139" t="s">
        <v>16</v>
      </c>
      <c r="E187" s="140">
        <v>80</v>
      </c>
      <c r="F187" s="33">
        <v>0</v>
      </c>
      <c r="G187" s="33">
        <v>0</v>
      </c>
      <c r="H187" s="33">
        <v>8.32</v>
      </c>
      <c r="I187" s="33">
        <v>37.299999999999997</v>
      </c>
      <c r="J187" s="305">
        <v>2</v>
      </c>
      <c r="K187" s="280" t="s">
        <v>184</v>
      </c>
    </row>
    <row r="188" spans="2:11" ht="22.15" customHeight="1" thickBot="1" x14ac:dyDescent="0.3">
      <c r="B188" s="136" t="s">
        <v>14</v>
      </c>
      <c r="C188" s="137"/>
      <c r="D188" s="99"/>
      <c r="E188" s="88">
        <f t="shared" ref="E188:J188" si="12">SUM(E187)</f>
        <v>80</v>
      </c>
      <c r="F188" s="88">
        <f t="shared" si="12"/>
        <v>0</v>
      </c>
      <c r="G188" s="88">
        <f t="shared" si="12"/>
        <v>0</v>
      </c>
      <c r="H188" s="88">
        <f t="shared" si="12"/>
        <v>8.32</v>
      </c>
      <c r="I188" s="88">
        <f t="shared" si="12"/>
        <v>37.299999999999997</v>
      </c>
      <c r="J188" s="88">
        <f t="shared" si="12"/>
        <v>2</v>
      </c>
      <c r="K188" s="369" t="s">
        <v>23</v>
      </c>
    </row>
    <row r="189" spans="2:11" ht="21.6" hidden="1" customHeight="1" x14ac:dyDescent="0.25">
      <c r="B189" s="487" t="s">
        <v>68</v>
      </c>
      <c r="C189" s="133"/>
      <c r="D189" s="134"/>
      <c r="E189" s="135"/>
      <c r="F189" s="135"/>
      <c r="G189" s="135"/>
      <c r="H189" s="135"/>
      <c r="I189" s="135"/>
      <c r="J189" s="135"/>
      <c r="K189" s="326"/>
    </row>
    <row r="190" spans="2:11" s="1" customFormat="1" ht="21.6" customHeight="1" x14ac:dyDescent="0.25">
      <c r="B190" s="487"/>
      <c r="C190" s="133"/>
      <c r="D190" s="134" t="s">
        <v>194</v>
      </c>
      <c r="E190" s="135">
        <v>150</v>
      </c>
      <c r="F190" s="135">
        <v>3.9</v>
      </c>
      <c r="G190" s="135">
        <v>1.5</v>
      </c>
      <c r="H190" s="135">
        <v>13.3</v>
      </c>
      <c r="I190" s="135">
        <v>76</v>
      </c>
      <c r="J190" s="135">
        <v>0</v>
      </c>
      <c r="K190" s="326" t="s">
        <v>188</v>
      </c>
    </row>
    <row r="191" spans="2:11" ht="26.45" customHeight="1" x14ac:dyDescent="0.25">
      <c r="B191" s="446"/>
      <c r="C191" s="106"/>
      <c r="D191" s="310" t="s">
        <v>187</v>
      </c>
      <c r="E191" s="82">
        <v>10</v>
      </c>
      <c r="F191" s="82">
        <v>2.6</v>
      </c>
      <c r="G191" s="82">
        <v>2</v>
      </c>
      <c r="H191" s="82">
        <v>0</v>
      </c>
      <c r="I191" s="82">
        <v>28</v>
      </c>
      <c r="J191" s="82">
        <v>0</v>
      </c>
      <c r="K191" s="80" t="s">
        <v>76</v>
      </c>
    </row>
    <row r="192" spans="2:11" ht="22.15" customHeight="1" x14ac:dyDescent="0.25">
      <c r="B192" s="446"/>
      <c r="C192" s="106"/>
      <c r="D192" s="101" t="s">
        <v>63</v>
      </c>
      <c r="E192" s="82" t="s">
        <v>102</v>
      </c>
      <c r="F192" s="82">
        <v>7.7</v>
      </c>
      <c r="G192" s="82">
        <v>10.7</v>
      </c>
      <c r="H192" s="82">
        <v>14.1</v>
      </c>
      <c r="I192" s="82">
        <v>184</v>
      </c>
      <c r="J192" s="82">
        <v>2.34</v>
      </c>
      <c r="K192" s="112" t="s">
        <v>60</v>
      </c>
    </row>
    <row r="193" spans="2:11" ht="28.9" customHeight="1" x14ac:dyDescent="0.25">
      <c r="B193" s="446"/>
      <c r="C193" s="106"/>
      <c r="D193" s="101" t="s">
        <v>64</v>
      </c>
      <c r="E193" s="82">
        <v>110</v>
      </c>
      <c r="F193" s="82">
        <v>6.27</v>
      </c>
      <c r="G193" s="82">
        <v>4.4000000000000004</v>
      </c>
      <c r="H193" s="82">
        <v>27.72</v>
      </c>
      <c r="I193" s="82">
        <v>178</v>
      </c>
      <c r="J193" s="82">
        <v>0</v>
      </c>
      <c r="K193" s="112" t="s">
        <v>61</v>
      </c>
    </row>
    <row r="194" spans="2:11" ht="22.15" customHeight="1" x14ac:dyDescent="0.25">
      <c r="B194" s="446"/>
      <c r="C194" s="106"/>
      <c r="D194" s="101" t="s">
        <v>65</v>
      </c>
      <c r="E194" s="107">
        <v>150</v>
      </c>
      <c r="F194" s="107">
        <v>0.3</v>
      </c>
      <c r="G194" s="107" t="s">
        <v>19</v>
      </c>
      <c r="H194" s="107">
        <v>13.8</v>
      </c>
      <c r="I194" s="107">
        <v>57</v>
      </c>
      <c r="J194" s="107">
        <v>0.06</v>
      </c>
      <c r="K194" s="370" t="s">
        <v>62</v>
      </c>
    </row>
    <row r="195" spans="2:11" ht="22.15" customHeight="1" thickBot="1" x14ac:dyDescent="0.3">
      <c r="B195" s="447"/>
      <c r="C195" s="108"/>
      <c r="D195" s="91" t="s">
        <v>0</v>
      </c>
      <c r="E195" s="141">
        <v>30</v>
      </c>
      <c r="F195" s="141">
        <v>1.98</v>
      </c>
      <c r="G195" s="141">
        <v>0.36</v>
      </c>
      <c r="H195" s="141">
        <v>10.02</v>
      </c>
      <c r="I195" s="141">
        <v>52</v>
      </c>
      <c r="J195" s="141">
        <v>0</v>
      </c>
      <c r="K195" s="367" t="s">
        <v>23</v>
      </c>
    </row>
    <row r="196" spans="2:11" ht="22.15" customHeight="1" thickBot="1" x14ac:dyDescent="0.3">
      <c r="B196" s="136" t="s">
        <v>14</v>
      </c>
      <c r="C196" s="137"/>
      <c r="D196" s="142"/>
      <c r="E196" s="88">
        <v>575</v>
      </c>
      <c r="F196" s="88">
        <f>SUM(F189:F195)</f>
        <v>22.75</v>
      </c>
      <c r="G196" s="88">
        <f>SUM(G189:G195)</f>
        <v>18.96</v>
      </c>
      <c r="H196" s="88">
        <f>SUM(H189:H195)</f>
        <v>78.94</v>
      </c>
      <c r="I196" s="88">
        <f>SUM(I189:I195)</f>
        <v>575</v>
      </c>
      <c r="J196" s="88">
        <f>SUM(J189:J195)</f>
        <v>2.4</v>
      </c>
      <c r="K196" s="97"/>
    </row>
    <row r="197" spans="2:11" ht="22.15" customHeight="1" x14ac:dyDescent="0.25">
      <c r="B197" s="452" t="s">
        <v>130</v>
      </c>
      <c r="C197" s="133"/>
      <c r="D197" s="134" t="s">
        <v>189</v>
      </c>
      <c r="E197" s="135">
        <v>80</v>
      </c>
      <c r="F197" s="135">
        <v>9.6</v>
      </c>
      <c r="G197" s="135">
        <v>7.5</v>
      </c>
      <c r="H197" s="135">
        <v>12</v>
      </c>
      <c r="I197" s="135">
        <v>165</v>
      </c>
      <c r="J197" s="135">
        <v>0.26</v>
      </c>
      <c r="K197" s="326" t="s">
        <v>193</v>
      </c>
    </row>
    <row r="198" spans="2:11" ht="22.15" customHeight="1" x14ac:dyDescent="0.25">
      <c r="B198" s="453"/>
      <c r="C198" s="106"/>
      <c r="D198" s="315" t="s">
        <v>190</v>
      </c>
      <c r="E198" s="82">
        <v>150</v>
      </c>
      <c r="F198" s="82">
        <v>0</v>
      </c>
      <c r="G198" s="82">
        <v>0</v>
      </c>
      <c r="H198" s="82">
        <v>16</v>
      </c>
      <c r="I198" s="82">
        <v>77</v>
      </c>
      <c r="J198" s="82">
        <v>1.4E-2</v>
      </c>
      <c r="K198" s="112" t="s">
        <v>192</v>
      </c>
    </row>
    <row r="199" spans="2:11" ht="22.15" customHeight="1" thickBot="1" x14ac:dyDescent="0.3">
      <c r="B199" s="453"/>
      <c r="C199" s="108"/>
      <c r="D199" s="91" t="s">
        <v>191</v>
      </c>
      <c r="E199" s="143">
        <v>7.5</v>
      </c>
      <c r="F199" s="143">
        <v>0.4</v>
      </c>
      <c r="G199" s="143">
        <v>1</v>
      </c>
      <c r="H199" s="143">
        <v>5</v>
      </c>
      <c r="I199" s="143">
        <v>35</v>
      </c>
      <c r="J199" s="143">
        <v>0</v>
      </c>
      <c r="K199" s="371"/>
    </row>
    <row r="200" spans="2:11" ht="27.6" customHeight="1" thickBot="1" x14ac:dyDescent="0.3">
      <c r="B200" s="124" t="s">
        <v>14</v>
      </c>
      <c r="C200" s="137"/>
      <c r="D200" s="85"/>
      <c r="E200" s="88">
        <f t="shared" ref="E200:J200" si="13">SUM(E197:E199)</f>
        <v>237.5</v>
      </c>
      <c r="F200" s="88">
        <f t="shared" si="13"/>
        <v>10</v>
      </c>
      <c r="G200" s="88">
        <f t="shared" si="13"/>
        <v>8.5</v>
      </c>
      <c r="H200" s="88">
        <f t="shared" si="13"/>
        <v>33</v>
      </c>
      <c r="I200" s="88">
        <f t="shared" si="13"/>
        <v>277</v>
      </c>
      <c r="J200" s="88">
        <f t="shared" si="13"/>
        <v>0.27400000000000002</v>
      </c>
      <c r="K200" s="372"/>
    </row>
    <row r="201" spans="2:11" ht="28.9" customHeight="1" thickBot="1" x14ac:dyDescent="0.3">
      <c r="B201" s="482" t="s">
        <v>42</v>
      </c>
      <c r="C201" s="483"/>
      <c r="D201" s="483"/>
      <c r="E201" s="88">
        <f>E186+E188+E196+E200</f>
        <v>1208.5</v>
      </c>
      <c r="F201" s="88">
        <f t="shared" ref="F201:J201" si="14">F186+F188+F196+F200</f>
        <v>38.450000000000003</v>
      </c>
      <c r="G201" s="88">
        <f t="shared" si="14"/>
        <v>31.810000000000002</v>
      </c>
      <c r="H201" s="88">
        <f t="shared" si="14"/>
        <v>147.45999999999998</v>
      </c>
      <c r="I201" s="88">
        <f t="shared" si="14"/>
        <v>1063.3</v>
      </c>
      <c r="J201" s="88">
        <f t="shared" si="14"/>
        <v>5.4240000000000004</v>
      </c>
      <c r="K201" s="372"/>
    </row>
    <row r="202" spans="2:11" ht="22.15" customHeight="1" x14ac:dyDescent="0.25"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2:11" x14ac:dyDescent="0.25">
      <c r="B203" s="92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2:11" ht="15.75" x14ac:dyDescent="0.25">
      <c r="J204" s="461" t="s">
        <v>248</v>
      </c>
      <c r="K204" s="462"/>
    </row>
    <row r="205" spans="2:11" ht="15.75" x14ac:dyDescent="0.25">
      <c r="D205" s="497" t="s">
        <v>74</v>
      </c>
      <c r="E205" s="498"/>
      <c r="J205" s="462" t="s">
        <v>73</v>
      </c>
      <c r="K205" s="462"/>
    </row>
    <row r="207" spans="2:11" s="1" customFormat="1" ht="18.75" x14ac:dyDescent="0.25">
      <c r="B207" s="543" t="s">
        <v>27</v>
      </c>
      <c r="C207" s="545" t="s">
        <v>1</v>
      </c>
      <c r="D207" s="546"/>
      <c r="E207" s="543" t="s">
        <v>2</v>
      </c>
      <c r="F207" s="543" t="s">
        <v>3</v>
      </c>
      <c r="G207" s="543"/>
      <c r="H207" s="543"/>
      <c r="I207" s="543" t="s">
        <v>4</v>
      </c>
      <c r="J207" s="543" t="s">
        <v>5</v>
      </c>
      <c r="K207" s="495" t="s">
        <v>72</v>
      </c>
    </row>
    <row r="208" spans="2:11" s="1" customFormat="1" ht="37.5" x14ac:dyDescent="0.3">
      <c r="B208" s="544"/>
      <c r="C208" s="546"/>
      <c r="D208" s="546"/>
      <c r="E208" s="543"/>
      <c r="F208" s="192" t="s">
        <v>6</v>
      </c>
      <c r="G208" s="192" t="s">
        <v>7</v>
      </c>
      <c r="H208" s="192" t="s">
        <v>8</v>
      </c>
      <c r="I208" s="543"/>
      <c r="J208" s="543"/>
      <c r="K208" s="496"/>
    </row>
    <row r="209" spans="2:11" s="1" customFormat="1" ht="24" customHeight="1" x14ac:dyDescent="0.25">
      <c r="B209" s="486" t="s">
        <v>186</v>
      </c>
      <c r="C209" s="486"/>
      <c r="D209" s="486"/>
      <c r="E209" s="486"/>
      <c r="F209" s="486"/>
      <c r="G209" s="486"/>
      <c r="H209" s="486"/>
      <c r="I209" s="486"/>
      <c r="J209" s="486"/>
      <c r="K209" s="90"/>
    </row>
    <row r="210" spans="2:11" ht="24" customHeight="1" x14ac:dyDescent="0.25">
      <c r="B210" s="445" t="s">
        <v>118</v>
      </c>
      <c r="C210" s="445"/>
      <c r="D210" s="445"/>
      <c r="E210" s="445"/>
      <c r="F210" s="445"/>
      <c r="G210" s="445"/>
      <c r="H210" s="445"/>
      <c r="I210" s="445"/>
      <c r="J210" s="445"/>
      <c r="K210" s="90"/>
    </row>
    <row r="211" spans="2:11" ht="37.15" customHeight="1" x14ac:dyDescent="0.25">
      <c r="B211" s="490" t="s">
        <v>66</v>
      </c>
      <c r="C211" s="129"/>
      <c r="D211" s="215" t="s">
        <v>99</v>
      </c>
      <c r="E211" s="82" t="s">
        <v>33</v>
      </c>
      <c r="F211" s="82">
        <v>4.21</v>
      </c>
      <c r="G211" s="82">
        <v>5.17</v>
      </c>
      <c r="H211" s="82">
        <v>16.100000000000001</v>
      </c>
      <c r="I211" s="82">
        <v>128</v>
      </c>
      <c r="J211" s="82">
        <v>1.05</v>
      </c>
      <c r="K211" s="112" t="s">
        <v>98</v>
      </c>
    </row>
    <row r="212" spans="2:11" ht="19.899999999999999" customHeight="1" x14ac:dyDescent="0.25">
      <c r="B212" s="490"/>
      <c r="C212" s="129"/>
      <c r="D212" s="153" t="s">
        <v>142</v>
      </c>
      <c r="E212" s="147">
        <v>5</v>
      </c>
      <c r="F212" s="93">
        <v>0.02</v>
      </c>
      <c r="G212" s="93">
        <v>4.12</v>
      </c>
      <c r="H212" s="93">
        <v>0.04</v>
      </c>
      <c r="I212" s="93">
        <v>37</v>
      </c>
      <c r="J212" s="93">
        <v>0</v>
      </c>
      <c r="K212" s="68" t="s">
        <v>185</v>
      </c>
    </row>
    <row r="213" spans="2:11" ht="19.899999999999999" customHeight="1" x14ac:dyDescent="0.25">
      <c r="B213" s="490"/>
      <c r="C213" s="129"/>
      <c r="D213" s="128" t="s">
        <v>21</v>
      </c>
      <c r="E213" s="147">
        <v>20</v>
      </c>
      <c r="F213" s="93">
        <v>1</v>
      </c>
      <c r="G213" s="93">
        <v>0.5</v>
      </c>
      <c r="H213" s="93">
        <v>11</v>
      </c>
      <c r="I213" s="93">
        <v>55</v>
      </c>
      <c r="J213" s="93">
        <v>0</v>
      </c>
      <c r="K213" s="68" t="s">
        <v>180</v>
      </c>
    </row>
    <row r="214" spans="2:11" ht="19.899999999999999" customHeight="1" thickBot="1" x14ac:dyDescent="0.3">
      <c r="B214" s="491"/>
      <c r="C214" s="108"/>
      <c r="D214" s="87" t="s">
        <v>24</v>
      </c>
      <c r="E214" s="132">
        <v>150</v>
      </c>
      <c r="F214" s="132">
        <v>3.49</v>
      </c>
      <c r="G214" s="132">
        <v>3.85</v>
      </c>
      <c r="H214" s="132">
        <v>14.98</v>
      </c>
      <c r="I214" s="132">
        <v>109</v>
      </c>
      <c r="J214" s="132">
        <v>1.46</v>
      </c>
      <c r="K214" s="367" t="s">
        <v>75</v>
      </c>
    </row>
    <row r="215" spans="2:11" ht="19.899999999999999" customHeight="1" thickBot="1" x14ac:dyDescent="0.3">
      <c r="B215" s="127" t="s">
        <v>14</v>
      </c>
      <c r="C215" s="137"/>
      <c r="D215" s="186"/>
      <c r="E215" s="88">
        <v>338</v>
      </c>
      <c r="F215" s="88">
        <f>F211+F212+F213+F214</f>
        <v>8.7199999999999989</v>
      </c>
      <c r="G215" s="88">
        <f t="shared" ref="G215:I215" si="15">G211+G212+G213+G214</f>
        <v>13.639999999999999</v>
      </c>
      <c r="H215" s="88">
        <f t="shared" si="15"/>
        <v>42.120000000000005</v>
      </c>
      <c r="I215" s="88">
        <f t="shared" si="15"/>
        <v>329</v>
      </c>
      <c r="J215" s="88" t="s">
        <v>206</v>
      </c>
      <c r="K215" s="372"/>
    </row>
    <row r="216" spans="2:11" ht="19.899999999999999" customHeight="1" thickBot="1" x14ac:dyDescent="0.3">
      <c r="B216" s="187" t="s">
        <v>67</v>
      </c>
      <c r="C216" s="138"/>
      <c r="D216" s="139" t="s">
        <v>16</v>
      </c>
      <c r="E216" s="140">
        <v>80</v>
      </c>
      <c r="F216" s="318">
        <v>0</v>
      </c>
      <c r="G216" s="318">
        <v>0</v>
      </c>
      <c r="H216" s="318">
        <v>8.32</v>
      </c>
      <c r="I216" s="318">
        <v>37.299999999999997</v>
      </c>
      <c r="J216" s="319">
        <v>2</v>
      </c>
      <c r="K216" s="280" t="s">
        <v>184</v>
      </c>
    </row>
    <row r="217" spans="2:11" ht="19.899999999999999" customHeight="1" thickBot="1" x14ac:dyDescent="0.3">
      <c r="B217" s="127" t="s">
        <v>14</v>
      </c>
      <c r="C217" s="137"/>
      <c r="D217" s="190"/>
      <c r="E217" s="88">
        <f t="shared" ref="E217:J217" si="16">E216</f>
        <v>80</v>
      </c>
      <c r="F217" s="88">
        <f t="shared" si="16"/>
        <v>0</v>
      </c>
      <c r="G217" s="88">
        <f t="shared" si="16"/>
        <v>0</v>
      </c>
      <c r="H217" s="88">
        <f t="shared" si="16"/>
        <v>8.32</v>
      </c>
      <c r="I217" s="88">
        <f t="shared" si="16"/>
        <v>37.299999999999997</v>
      </c>
      <c r="J217" s="88">
        <f t="shared" si="16"/>
        <v>2</v>
      </c>
      <c r="K217" s="369"/>
    </row>
    <row r="218" spans="2:11" ht="19.899999999999999" customHeight="1" x14ac:dyDescent="0.25">
      <c r="B218" s="492" t="s">
        <v>68</v>
      </c>
      <c r="C218" s="133"/>
      <c r="D218" s="229" t="s">
        <v>174</v>
      </c>
      <c r="E218" s="47">
        <v>14</v>
      </c>
      <c r="F218" s="313">
        <v>0</v>
      </c>
      <c r="G218" s="313">
        <v>0</v>
      </c>
      <c r="H218" s="313">
        <v>0.3</v>
      </c>
      <c r="I218" s="313">
        <v>1</v>
      </c>
      <c r="J218" s="314">
        <v>4.45</v>
      </c>
      <c r="K218" s="81" t="s">
        <v>87</v>
      </c>
    </row>
    <row r="219" spans="2:11" ht="22.9" customHeight="1" x14ac:dyDescent="0.25">
      <c r="B219" s="490"/>
      <c r="C219" s="129"/>
      <c r="D219" s="317" t="s">
        <v>195</v>
      </c>
      <c r="E219" s="82">
        <v>150</v>
      </c>
      <c r="F219" s="82">
        <v>1.38</v>
      </c>
      <c r="G219" s="82">
        <v>1.36</v>
      </c>
      <c r="H219" s="82">
        <v>8.25</v>
      </c>
      <c r="I219" s="82">
        <v>53</v>
      </c>
      <c r="J219" s="82">
        <v>9.8000000000000007</v>
      </c>
      <c r="K219" s="112" t="s">
        <v>199</v>
      </c>
    </row>
    <row r="220" spans="2:11" s="1" customFormat="1" ht="24.6" customHeight="1" x14ac:dyDescent="0.25">
      <c r="B220" s="490"/>
      <c r="C220" s="312"/>
      <c r="D220" s="317" t="s">
        <v>196</v>
      </c>
      <c r="E220" s="82">
        <v>8</v>
      </c>
      <c r="F220" s="82">
        <v>0.2</v>
      </c>
      <c r="G220" s="82">
        <v>1.2</v>
      </c>
      <c r="H220" s="82">
        <v>0.3</v>
      </c>
      <c r="I220" s="82">
        <v>13</v>
      </c>
      <c r="J220" s="82"/>
      <c r="K220" s="112"/>
    </row>
    <row r="221" spans="2:11" ht="19.899999999999999" customHeight="1" x14ac:dyDescent="0.25">
      <c r="B221" s="490"/>
      <c r="C221" s="129"/>
      <c r="D221" s="317" t="s">
        <v>187</v>
      </c>
      <c r="E221" s="82">
        <v>10</v>
      </c>
      <c r="F221" s="82">
        <v>2.6</v>
      </c>
      <c r="G221" s="82">
        <v>2</v>
      </c>
      <c r="H221" s="82">
        <v>0</v>
      </c>
      <c r="I221" s="82">
        <v>39</v>
      </c>
      <c r="J221" s="82">
        <v>0</v>
      </c>
      <c r="K221" s="80" t="s">
        <v>76</v>
      </c>
    </row>
    <row r="222" spans="2:11" s="1" customFormat="1" ht="19.899999999999999" customHeight="1" x14ac:dyDescent="0.25">
      <c r="B222" s="490"/>
      <c r="C222" s="316"/>
      <c r="D222" s="185" t="s">
        <v>201</v>
      </c>
      <c r="E222" s="135">
        <v>100</v>
      </c>
      <c r="F222" s="135">
        <v>7.1</v>
      </c>
      <c r="G222" s="135">
        <v>9.6</v>
      </c>
      <c r="H222" s="135">
        <v>9.4</v>
      </c>
      <c r="I222" s="135">
        <v>159</v>
      </c>
      <c r="J222" s="135">
        <v>5.3</v>
      </c>
      <c r="K222" s="326" t="s">
        <v>203</v>
      </c>
    </row>
    <row r="223" spans="2:11" ht="33.6" customHeight="1" x14ac:dyDescent="0.25">
      <c r="B223" s="490"/>
      <c r="C223" s="129"/>
      <c r="D223" s="184" t="s">
        <v>101</v>
      </c>
      <c r="E223" s="183">
        <v>150</v>
      </c>
      <c r="F223" s="183">
        <v>0.15</v>
      </c>
      <c r="G223" s="183">
        <v>0.15</v>
      </c>
      <c r="H223" s="183">
        <v>13.2</v>
      </c>
      <c r="I223" s="183">
        <v>55</v>
      </c>
      <c r="J223" s="183">
        <v>1.8</v>
      </c>
      <c r="K223" s="343" t="s">
        <v>76</v>
      </c>
    </row>
    <row r="224" spans="2:11" ht="19.899999999999999" customHeight="1" thickBot="1" x14ac:dyDescent="0.3">
      <c r="B224" s="491"/>
      <c r="C224" s="108"/>
      <c r="D224" s="87" t="s">
        <v>0</v>
      </c>
      <c r="E224" s="141">
        <v>30</v>
      </c>
      <c r="F224" s="141">
        <v>1.98</v>
      </c>
      <c r="G224" s="141">
        <v>0.36</v>
      </c>
      <c r="H224" s="141">
        <v>10.02</v>
      </c>
      <c r="I224" s="141">
        <v>52</v>
      </c>
      <c r="J224" s="141">
        <v>0</v>
      </c>
      <c r="K224" s="367" t="s">
        <v>23</v>
      </c>
    </row>
    <row r="225" spans="2:11" ht="19.899999999999999" customHeight="1" thickBot="1" x14ac:dyDescent="0.3">
      <c r="B225" s="127" t="s">
        <v>14</v>
      </c>
      <c r="C225" s="137"/>
      <c r="D225" s="321"/>
      <c r="E225" s="320">
        <f t="shared" ref="E225:J225" si="17">E224+E223+E222+E221+E220+E219+E218</f>
        <v>462</v>
      </c>
      <c r="F225" s="320">
        <f t="shared" si="17"/>
        <v>13.41</v>
      </c>
      <c r="G225" s="320">
        <f t="shared" si="17"/>
        <v>14.669999999999998</v>
      </c>
      <c r="H225" s="320">
        <f t="shared" si="17"/>
        <v>41.469999999999992</v>
      </c>
      <c r="I225" s="320">
        <f t="shared" si="17"/>
        <v>372</v>
      </c>
      <c r="J225" s="320">
        <f t="shared" si="17"/>
        <v>21.349999999999998</v>
      </c>
      <c r="K225" s="373"/>
    </row>
    <row r="226" spans="2:11" s="1" customFormat="1" ht="19.899999999999999" customHeight="1" thickTop="1" x14ac:dyDescent="0.25">
      <c r="B226" s="452" t="s">
        <v>130</v>
      </c>
      <c r="C226" s="138"/>
      <c r="D226" s="322" t="s">
        <v>200</v>
      </c>
      <c r="E226" s="324">
        <v>60</v>
      </c>
      <c r="F226" s="324">
        <v>5</v>
      </c>
      <c r="G226" s="324">
        <v>3</v>
      </c>
      <c r="H226" s="324">
        <v>30</v>
      </c>
      <c r="I226" s="324">
        <v>187</v>
      </c>
      <c r="J226" s="324">
        <v>0.05</v>
      </c>
      <c r="K226" s="325" t="s">
        <v>202</v>
      </c>
    </row>
    <row r="227" spans="2:11" s="1" customFormat="1" ht="19.899999999999999" customHeight="1" x14ac:dyDescent="0.25">
      <c r="B227" s="453"/>
      <c r="C227" s="138"/>
      <c r="D227" s="393" t="s">
        <v>47</v>
      </c>
      <c r="E227" s="82">
        <v>60</v>
      </c>
      <c r="F227" s="82">
        <v>9.1</v>
      </c>
      <c r="G227" s="82">
        <v>4.2</v>
      </c>
      <c r="H227" s="82">
        <v>1.2</v>
      </c>
      <c r="I227" s="82">
        <v>72</v>
      </c>
      <c r="J227" s="82">
        <v>0.22</v>
      </c>
      <c r="K227" s="112" t="s">
        <v>198</v>
      </c>
    </row>
    <row r="228" spans="2:11" ht="18.600000000000001" customHeight="1" x14ac:dyDescent="0.25">
      <c r="B228" s="453"/>
      <c r="C228" s="133"/>
      <c r="D228" s="393" t="s">
        <v>168</v>
      </c>
      <c r="E228" s="82">
        <v>110</v>
      </c>
      <c r="F228" s="82">
        <v>2</v>
      </c>
      <c r="G228" s="82">
        <v>3.4</v>
      </c>
      <c r="H228" s="82">
        <v>7.4</v>
      </c>
      <c r="I228" s="82">
        <v>84</v>
      </c>
      <c r="J228" s="82">
        <v>2.8</v>
      </c>
      <c r="K228" s="112" t="s">
        <v>197</v>
      </c>
    </row>
    <row r="229" spans="2:11" ht="27" customHeight="1" thickBot="1" x14ac:dyDescent="0.3">
      <c r="B229" s="453"/>
      <c r="C229" s="108"/>
      <c r="D229" s="87" t="s">
        <v>22</v>
      </c>
      <c r="E229" s="132">
        <v>150</v>
      </c>
      <c r="F229" s="132">
        <v>0</v>
      </c>
      <c r="G229" s="132">
        <v>0</v>
      </c>
      <c r="H229" s="132">
        <v>6</v>
      </c>
      <c r="I229" s="132">
        <v>24</v>
      </c>
      <c r="J229" s="132">
        <v>0</v>
      </c>
      <c r="K229" s="280" t="s">
        <v>204</v>
      </c>
    </row>
    <row r="230" spans="2:11" ht="19.899999999999999" customHeight="1" thickBot="1" x14ac:dyDescent="0.3">
      <c r="B230" s="127" t="s">
        <v>14</v>
      </c>
      <c r="C230" s="191"/>
      <c r="D230" s="190"/>
      <c r="E230" s="88">
        <f t="shared" ref="E230:J230" si="18">E229+E228+E227+E226</f>
        <v>380</v>
      </c>
      <c r="F230" s="88">
        <f t="shared" si="18"/>
        <v>16.100000000000001</v>
      </c>
      <c r="G230" s="88">
        <f t="shared" si="18"/>
        <v>10.6</v>
      </c>
      <c r="H230" s="88">
        <f t="shared" si="18"/>
        <v>44.6</v>
      </c>
      <c r="I230" s="88">
        <f t="shared" si="18"/>
        <v>367</v>
      </c>
      <c r="J230" s="88">
        <f t="shared" si="18"/>
        <v>3.07</v>
      </c>
      <c r="K230" s="369"/>
    </row>
    <row r="231" spans="2:11" ht="31.9" customHeight="1" thickBot="1" x14ac:dyDescent="0.3">
      <c r="B231" s="482" t="s">
        <v>123</v>
      </c>
      <c r="C231" s="483"/>
      <c r="D231" s="483"/>
      <c r="E231" s="88">
        <f>E230+E225+E217+E215</f>
        <v>1260</v>
      </c>
      <c r="F231" s="88">
        <f>F230+F225+F217+F215</f>
        <v>38.230000000000004</v>
      </c>
      <c r="G231" s="88">
        <f>G230+G225+G217+G215</f>
        <v>38.909999999999997</v>
      </c>
      <c r="H231" s="88">
        <f>H230+H225+H217+H215</f>
        <v>136.51</v>
      </c>
      <c r="I231" s="88">
        <f>I230+I225+I217+I215</f>
        <v>1105.3</v>
      </c>
      <c r="J231" s="88" t="s">
        <v>207</v>
      </c>
      <c r="K231" s="97"/>
    </row>
    <row r="232" spans="2:11" ht="15.75" x14ac:dyDescent="0.25">
      <c r="B232" s="61"/>
      <c r="C232" s="61"/>
      <c r="D232" s="61"/>
      <c r="E232" s="61"/>
      <c r="F232" s="61"/>
      <c r="G232" s="61"/>
      <c r="H232" s="61"/>
      <c r="I232" s="61"/>
      <c r="J232" s="61"/>
      <c r="K232" s="52"/>
    </row>
    <row r="233" spans="2:11" ht="15.75" x14ac:dyDescent="0.25">
      <c r="B233" s="61"/>
      <c r="C233" s="61"/>
      <c r="D233" s="61"/>
      <c r="E233" s="61"/>
      <c r="F233" s="61"/>
      <c r="G233" s="61"/>
      <c r="H233" s="61"/>
      <c r="I233" s="61"/>
      <c r="J233" s="61"/>
      <c r="K233" s="61"/>
    </row>
    <row r="234" spans="2:11" ht="15.75" x14ac:dyDescent="0.25">
      <c r="B234" s="61"/>
      <c r="C234" s="61"/>
      <c r="D234" s="61"/>
      <c r="E234" s="61"/>
      <c r="F234" s="61"/>
      <c r="G234" s="61"/>
      <c r="H234" s="61"/>
      <c r="I234" s="61"/>
      <c r="J234" s="461" t="s">
        <v>248</v>
      </c>
      <c r="K234" s="462"/>
    </row>
    <row r="235" spans="2:11" ht="15.75" x14ac:dyDescent="0.25">
      <c r="B235" s="61"/>
      <c r="C235" s="61"/>
      <c r="D235" s="463" t="s">
        <v>74</v>
      </c>
      <c r="E235" s="551"/>
      <c r="F235" s="61"/>
      <c r="G235" s="61"/>
      <c r="H235" s="61"/>
      <c r="I235" s="61"/>
      <c r="J235" s="552" t="s">
        <v>73</v>
      </c>
      <c r="K235" s="552"/>
    </row>
    <row r="236" spans="2:11" ht="18.75" x14ac:dyDescent="0.25">
      <c r="B236" s="543" t="s">
        <v>27</v>
      </c>
      <c r="C236" s="547" t="s">
        <v>1</v>
      </c>
      <c r="D236" s="548"/>
      <c r="E236" s="543" t="s">
        <v>2</v>
      </c>
      <c r="F236" s="543" t="s">
        <v>3</v>
      </c>
      <c r="G236" s="543"/>
      <c r="H236" s="543"/>
      <c r="I236" s="543" t="s">
        <v>4</v>
      </c>
      <c r="J236" s="543" t="s">
        <v>5</v>
      </c>
      <c r="K236" s="495" t="s">
        <v>72</v>
      </c>
    </row>
    <row r="237" spans="2:11" ht="37.5" x14ac:dyDescent="0.3">
      <c r="B237" s="544"/>
      <c r="C237" s="549"/>
      <c r="D237" s="550"/>
      <c r="E237" s="543"/>
      <c r="F237" s="192" t="s">
        <v>6</v>
      </c>
      <c r="G237" s="192" t="s">
        <v>7</v>
      </c>
      <c r="H237" s="192" t="s">
        <v>8</v>
      </c>
      <c r="I237" s="543"/>
      <c r="J237" s="543"/>
      <c r="K237" s="496"/>
    </row>
    <row r="238" spans="2:11" ht="16.899999999999999" customHeight="1" x14ac:dyDescent="0.25">
      <c r="B238" s="486" t="s">
        <v>186</v>
      </c>
      <c r="C238" s="486"/>
      <c r="D238" s="486"/>
      <c r="E238" s="486"/>
      <c r="F238" s="486"/>
      <c r="G238" s="486"/>
      <c r="H238" s="486"/>
      <c r="I238" s="486"/>
      <c r="J238" s="486"/>
      <c r="K238" s="366"/>
    </row>
    <row r="239" spans="2:11" ht="18" customHeight="1" x14ac:dyDescent="0.25">
      <c r="B239" s="445" t="s">
        <v>119</v>
      </c>
      <c r="C239" s="445"/>
      <c r="D239" s="445"/>
      <c r="E239" s="445"/>
      <c r="F239" s="445"/>
      <c r="G239" s="445"/>
      <c r="H239" s="445"/>
      <c r="I239" s="445"/>
      <c r="J239" s="445"/>
      <c r="K239" s="366"/>
    </row>
    <row r="240" spans="2:11" ht="31.15" customHeight="1" x14ac:dyDescent="0.25">
      <c r="B240" s="446" t="s">
        <v>66</v>
      </c>
      <c r="C240" s="129"/>
      <c r="D240" s="128" t="s">
        <v>103</v>
      </c>
      <c r="E240" s="82" t="s">
        <v>33</v>
      </c>
      <c r="F240" s="82">
        <v>4.67</v>
      </c>
      <c r="G240" s="82">
        <v>4.88</v>
      </c>
      <c r="H240" s="82">
        <v>19.39</v>
      </c>
      <c r="I240" s="82">
        <v>140</v>
      </c>
      <c r="J240" s="82">
        <v>1.05</v>
      </c>
      <c r="K240" s="112" t="s">
        <v>77</v>
      </c>
    </row>
    <row r="241" spans="2:12" ht="19.899999999999999" customHeight="1" x14ac:dyDescent="0.25">
      <c r="B241" s="446"/>
      <c r="C241" s="129"/>
      <c r="D241" s="323" t="s">
        <v>205</v>
      </c>
      <c r="E241" s="82">
        <v>10</v>
      </c>
      <c r="F241" s="82">
        <v>2</v>
      </c>
      <c r="G241" s="82">
        <v>2.9</v>
      </c>
      <c r="H241" s="82">
        <v>0</v>
      </c>
      <c r="I241" s="82">
        <v>36</v>
      </c>
      <c r="J241" s="82">
        <v>4</v>
      </c>
      <c r="K241" s="374" t="s">
        <v>232</v>
      </c>
    </row>
    <row r="242" spans="2:12" ht="19.899999999999999" customHeight="1" x14ac:dyDescent="0.25">
      <c r="B242" s="446"/>
      <c r="C242" s="129"/>
      <c r="D242" s="128" t="s">
        <v>21</v>
      </c>
      <c r="E242" s="147">
        <v>20</v>
      </c>
      <c r="F242" s="93">
        <v>1</v>
      </c>
      <c r="G242" s="93">
        <v>0.5</v>
      </c>
      <c r="H242" s="93">
        <v>11</v>
      </c>
      <c r="I242" s="93">
        <v>55</v>
      </c>
      <c r="J242" s="93" t="s">
        <v>52</v>
      </c>
      <c r="K242" s="68" t="s">
        <v>180</v>
      </c>
    </row>
    <row r="243" spans="2:12" ht="19.899999999999999" customHeight="1" thickBot="1" x14ac:dyDescent="0.3">
      <c r="B243" s="447"/>
      <c r="C243" s="108"/>
      <c r="D243" s="87" t="s">
        <v>50</v>
      </c>
      <c r="E243" s="143">
        <v>150</v>
      </c>
      <c r="F243" s="143">
        <v>3</v>
      </c>
      <c r="G243" s="143">
        <v>3.6</v>
      </c>
      <c r="H243" s="143">
        <v>13.5</v>
      </c>
      <c r="I243" s="143">
        <v>100</v>
      </c>
      <c r="J243" s="143">
        <v>0</v>
      </c>
      <c r="K243" s="371"/>
    </row>
    <row r="244" spans="2:12" ht="19.899999999999999" customHeight="1" thickBot="1" x14ac:dyDescent="0.3">
      <c r="B244" s="127" t="s">
        <v>105</v>
      </c>
      <c r="C244" s="137"/>
      <c r="D244" s="190"/>
      <c r="E244" s="88" t="s">
        <v>216</v>
      </c>
      <c r="F244" s="88">
        <f>F243+F242+F241+F240</f>
        <v>10.67</v>
      </c>
      <c r="G244" s="88">
        <f>G243+G242+G241+G240</f>
        <v>11.879999999999999</v>
      </c>
      <c r="H244" s="88">
        <f>H243+H242+H241+H240</f>
        <v>43.89</v>
      </c>
      <c r="I244" s="88">
        <f>I243+I242+I241+I240</f>
        <v>331</v>
      </c>
      <c r="J244" s="88" t="s">
        <v>233</v>
      </c>
      <c r="K244" s="372"/>
      <c r="L244" t="s">
        <v>23</v>
      </c>
    </row>
    <row r="245" spans="2:12" s="1" customFormat="1" ht="19.899999999999999" customHeight="1" x14ac:dyDescent="0.25">
      <c r="B245" s="337"/>
      <c r="C245" s="138"/>
      <c r="D245" s="188" t="s">
        <v>16</v>
      </c>
      <c r="E245" s="140">
        <v>80</v>
      </c>
      <c r="F245" s="334">
        <v>0</v>
      </c>
      <c r="G245" s="334">
        <v>0</v>
      </c>
      <c r="H245" s="334">
        <v>8.32</v>
      </c>
      <c r="I245" s="334">
        <v>37.299999999999997</v>
      </c>
      <c r="J245" s="334">
        <v>2</v>
      </c>
      <c r="K245" s="280" t="s">
        <v>184</v>
      </c>
    </row>
    <row r="246" spans="2:12" ht="24.6" customHeight="1" thickBot="1" x14ac:dyDescent="0.3">
      <c r="B246" s="187" t="s">
        <v>67</v>
      </c>
      <c r="C246" s="138"/>
      <c r="D246" s="39" t="s">
        <v>171</v>
      </c>
      <c r="E246" s="148">
        <v>7</v>
      </c>
      <c r="F246" s="149">
        <v>0.4</v>
      </c>
      <c r="G246" s="149">
        <v>1</v>
      </c>
      <c r="H246" s="149">
        <v>5</v>
      </c>
      <c r="I246" s="149">
        <v>33</v>
      </c>
      <c r="J246" s="149"/>
      <c r="K246" s="39" t="s">
        <v>23</v>
      </c>
    </row>
    <row r="247" spans="2:12" ht="19.899999999999999" customHeight="1" thickBot="1" x14ac:dyDescent="0.3">
      <c r="B247" s="127" t="s">
        <v>105</v>
      </c>
      <c r="C247" s="137"/>
      <c r="D247" s="190"/>
      <c r="E247" s="88">
        <f>E246+E245</f>
        <v>87</v>
      </c>
      <c r="F247" s="88">
        <f t="shared" ref="F247:G247" si="19">SUM(F246)</f>
        <v>0.4</v>
      </c>
      <c r="G247" s="88">
        <f t="shared" si="19"/>
        <v>1</v>
      </c>
      <c r="H247" s="88">
        <f>H246+H245</f>
        <v>13.32</v>
      </c>
      <c r="I247" s="88">
        <f>I246+I245</f>
        <v>70.3</v>
      </c>
      <c r="J247" s="88">
        <f>J246+J245</f>
        <v>2</v>
      </c>
      <c r="K247" s="369" t="s">
        <v>23</v>
      </c>
    </row>
    <row r="248" spans="2:12" ht="26.45" customHeight="1" x14ac:dyDescent="0.25">
      <c r="B248" s="487" t="s">
        <v>68</v>
      </c>
      <c r="C248" s="133"/>
      <c r="D248" s="238" t="s">
        <v>166</v>
      </c>
      <c r="E248" s="135">
        <v>15</v>
      </c>
      <c r="F248" s="135">
        <v>0</v>
      </c>
      <c r="G248" s="135">
        <v>0</v>
      </c>
      <c r="H248" s="135">
        <v>0.3</v>
      </c>
      <c r="I248" s="135">
        <v>1.5</v>
      </c>
      <c r="J248" s="332">
        <v>4.45</v>
      </c>
      <c r="K248" s="81" t="s">
        <v>87</v>
      </c>
    </row>
    <row r="249" spans="2:12" ht="19.899999999999999" customHeight="1" x14ac:dyDescent="0.25">
      <c r="B249" s="446"/>
      <c r="C249" s="129"/>
      <c r="D249" s="329" t="s">
        <v>208</v>
      </c>
      <c r="E249" s="82">
        <v>150</v>
      </c>
      <c r="F249" s="82">
        <v>8.5</v>
      </c>
      <c r="G249" s="82">
        <v>8.6999999999999993</v>
      </c>
      <c r="H249" s="82">
        <v>6.5</v>
      </c>
      <c r="I249" s="82">
        <v>137</v>
      </c>
      <c r="J249" s="82">
        <v>1.7</v>
      </c>
      <c r="K249" s="112" t="s">
        <v>210</v>
      </c>
    </row>
    <row r="250" spans="2:12" s="1" customFormat="1" ht="19.899999999999999" customHeight="1" x14ac:dyDescent="0.25">
      <c r="B250" s="446"/>
      <c r="C250" s="327"/>
      <c r="D250" s="329" t="s">
        <v>209</v>
      </c>
      <c r="E250" s="82">
        <v>10</v>
      </c>
      <c r="F250" s="82">
        <v>1.4</v>
      </c>
      <c r="G250" s="82">
        <v>1.4</v>
      </c>
      <c r="H250" s="82">
        <v>1</v>
      </c>
      <c r="I250" s="82">
        <v>22</v>
      </c>
      <c r="J250" s="82">
        <v>0.2</v>
      </c>
      <c r="K250" s="112"/>
    </row>
    <row r="251" spans="2:12" s="1" customFormat="1" ht="19.899999999999999" customHeight="1" x14ac:dyDescent="0.25">
      <c r="B251" s="446"/>
      <c r="C251" s="328"/>
      <c r="D251" s="329" t="s">
        <v>46</v>
      </c>
      <c r="E251" s="82">
        <v>50</v>
      </c>
      <c r="F251" s="82">
        <v>8.5</v>
      </c>
      <c r="G251" s="82">
        <v>6.8</v>
      </c>
      <c r="H251" s="82">
        <v>5.2</v>
      </c>
      <c r="I251" s="82">
        <v>119</v>
      </c>
      <c r="J251" s="82">
        <v>3.6</v>
      </c>
      <c r="K251" s="112" t="s">
        <v>212</v>
      </c>
    </row>
    <row r="252" spans="2:12" s="1" customFormat="1" ht="19.899999999999999" customHeight="1" x14ac:dyDescent="0.25">
      <c r="B252" s="446"/>
      <c r="C252" s="331"/>
      <c r="D252" s="329" t="s">
        <v>35</v>
      </c>
      <c r="E252" s="82">
        <v>110</v>
      </c>
      <c r="F252" s="82">
        <v>2.6</v>
      </c>
      <c r="G252" s="82">
        <v>3.2</v>
      </c>
      <c r="H252" s="82">
        <v>21</v>
      </c>
      <c r="I252" s="82">
        <v>142</v>
      </c>
      <c r="J252" s="82">
        <v>0.01</v>
      </c>
      <c r="K252" s="112" t="s">
        <v>211</v>
      </c>
    </row>
    <row r="253" spans="2:12" ht="19.899999999999999" customHeight="1" x14ac:dyDescent="0.25">
      <c r="B253" s="446"/>
      <c r="C253" s="129"/>
      <c r="D253" s="330" t="s">
        <v>20</v>
      </c>
      <c r="E253" s="82">
        <v>30</v>
      </c>
      <c r="F253" s="82">
        <v>0</v>
      </c>
      <c r="G253" s="82">
        <v>1.2</v>
      </c>
      <c r="H253" s="82">
        <v>1.2</v>
      </c>
      <c r="I253" s="82">
        <v>16</v>
      </c>
      <c r="J253" s="82">
        <v>0.3</v>
      </c>
      <c r="K253" s="112" t="s">
        <v>213</v>
      </c>
    </row>
    <row r="254" spans="2:12" ht="41.45" customHeight="1" x14ac:dyDescent="0.25">
      <c r="B254" s="446"/>
      <c r="C254" s="129"/>
      <c r="D254" s="184" t="s">
        <v>101</v>
      </c>
      <c r="E254" s="126">
        <v>150</v>
      </c>
      <c r="F254" s="126">
        <v>0.15</v>
      </c>
      <c r="G254" s="126">
        <v>0.15</v>
      </c>
      <c r="H254" s="126">
        <v>13.2</v>
      </c>
      <c r="I254" s="126">
        <v>55</v>
      </c>
      <c r="J254" s="126">
        <v>1.8</v>
      </c>
      <c r="K254" s="343" t="s">
        <v>76</v>
      </c>
    </row>
    <row r="255" spans="2:12" ht="19.899999999999999" customHeight="1" thickBot="1" x14ac:dyDescent="0.3">
      <c r="B255" s="447"/>
      <c r="C255" s="108"/>
      <c r="D255" s="87" t="s">
        <v>0</v>
      </c>
      <c r="E255" s="141">
        <v>30</v>
      </c>
      <c r="F255" s="141">
        <v>1.98</v>
      </c>
      <c r="G255" s="141">
        <v>0.36</v>
      </c>
      <c r="H255" s="141">
        <v>10.02</v>
      </c>
      <c r="I255" s="141">
        <v>52</v>
      </c>
      <c r="J255" s="141">
        <v>0</v>
      </c>
      <c r="K255" s="367" t="s">
        <v>23</v>
      </c>
    </row>
    <row r="256" spans="2:12" ht="19.899999999999999" customHeight="1" thickBot="1" x14ac:dyDescent="0.3">
      <c r="B256" s="127" t="s">
        <v>105</v>
      </c>
      <c r="C256" s="137"/>
      <c r="D256" s="190"/>
      <c r="E256" s="88">
        <f t="shared" ref="E256:J256" si="20">E255+E254+E253+E252+E251+E250+E249+E248</f>
        <v>545</v>
      </c>
      <c r="F256" s="88">
        <f t="shared" si="20"/>
        <v>23.130000000000003</v>
      </c>
      <c r="G256" s="88">
        <f t="shared" si="20"/>
        <v>21.810000000000002</v>
      </c>
      <c r="H256" s="88">
        <f t="shared" si="20"/>
        <v>58.42</v>
      </c>
      <c r="I256" s="88">
        <f t="shared" si="20"/>
        <v>544.5</v>
      </c>
      <c r="J256" s="88">
        <f t="shared" si="20"/>
        <v>12.06</v>
      </c>
      <c r="K256" s="372"/>
    </row>
    <row r="257" spans="2:13" ht="19.899999999999999" customHeight="1" x14ac:dyDescent="0.25">
      <c r="B257" s="452" t="s">
        <v>130</v>
      </c>
      <c r="C257" s="133"/>
      <c r="D257" s="185" t="s">
        <v>137</v>
      </c>
      <c r="E257" s="135">
        <v>80</v>
      </c>
      <c r="F257" s="135">
        <v>8</v>
      </c>
      <c r="G257" s="135">
        <v>9.6</v>
      </c>
      <c r="H257" s="135">
        <v>1.6</v>
      </c>
      <c r="I257" s="135">
        <v>124</v>
      </c>
      <c r="J257" s="135">
        <v>0.16</v>
      </c>
      <c r="K257" s="326" t="s">
        <v>215</v>
      </c>
    </row>
    <row r="258" spans="2:13" s="1" customFormat="1" ht="31.9" customHeight="1" x14ac:dyDescent="0.25">
      <c r="B258" s="453"/>
      <c r="C258" s="133"/>
      <c r="D258" s="185" t="s">
        <v>167</v>
      </c>
      <c r="E258" s="135">
        <v>150</v>
      </c>
      <c r="F258" s="135">
        <v>4</v>
      </c>
      <c r="G258" s="135">
        <v>3.8</v>
      </c>
      <c r="H258" s="135">
        <v>16</v>
      </c>
      <c r="I258" s="135">
        <v>99</v>
      </c>
      <c r="J258" s="135">
        <v>1.4</v>
      </c>
      <c r="K258" s="326" t="s">
        <v>214</v>
      </c>
    </row>
    <row r="259" spans="2:13" ht="24.6" customHeight="1" x14ac:dyDescent="0.25">
      <c r="B259" s="453"/>
      <c r="C259" s="129"/>
      <c r="D259" s="333" t="s">
        <v>138</v>
      </c>
      <c r="E259" s="82">
        <v>20</v>
      </c>
      <c r="F259" s="93">
        <v>1</v>
      </c>
      <c r="G259" s="93">
        <v>0.5</v>
      </c>
      <c r="H259" s="93">
        <v>11</v>
      </c>
      <c r="I259" s="93">
        <v>55</v>
      </c>
      <c r="J259" s="93">
        <v>0</v>
      </c>
      <c r="K259" s="68" t="s">
        <v>180</v>
      </c>
    </row>
    <row r="260" spans="2:13" ht="19.899999999999999" customHeight="1" thickBot="1" x14ac:dyDescent="0.3">
      <c r="B260" s="86" t="s">
        <v>14</v>
      </c>
      <c r="C260" s="87"/>
      <c r="D260" s="109"/>
      <c r="E260" s="109">
        <f>E259+E258+E257</f>
        <v>250</v>
      </c>
      <c r="F260" s="109">
        <f>SUM(F257:F259)</f>
        <v>13</v>
      </c>
      <c r="G260" s="109">
        <f>SUM(G257:G259)</f>
        <v>13.899999999999999</v>
      </c>
      <c r="H260" s="109">
        <f>SUM(H257:H259)</f>
        <v>28.6</v>
      </c>
      <c r="I260" s="109">
        <f>SUM(I257:I259)</f>
        <v>278</v>
      </c>
      <c r="J260" s="109">
        <f>SUM(J257:J259)</f>
        <v>1.5599999999999998</v>
      </c>
      <c r="K260" s="367"/>
      <c r="L260" t="s">
        <v>23</v>
      </c>
    </row>
    <row r="261" spans="2:13" ht="27.6" customHeight="1" thickBot="1" x14ac:dyDescent="0.3">
      <c r="B261" s="482" t="s">
        <v>106</v>
      </c>
      <c r="C261" s="488"/>
      <c r="D261" s="483"/>
      <c r="E261" s="111">
        <v>1215</v>
      </c>
      <c r="F261" s="111">
        <f>F260+F256+F247+F244</f>
        <v>47.2</v>
      </c>
      <c r="G261" s="111">
        <f>G260+G256+G247+G244</f>
        <v>48.59</v>
      </c>
      <c r="H261" s="111">
        <f>H260+H256+H247+H244</f>
        <v>144.23000000000002</v>
      </c>
      <c r="I261" s="111">
        <f>I260+I256+I247+I244</f>
        <v>1223.8</v>
      </c>
      <c r="J261" s="111" t="s">
        <v>234</v>
      </c>
      <c r="K261" s="369"/>
    </row>
    <row r="263" spans="2:13" s="1" customFormat="1" x14ac:dyDescent="0.25"/>
    <row r="264" spans="2:13" ht="15.75" x14ac:dyDescent="0.25">
      <c r="B264" s="52"/>
      <c r="C264" s="52"/>
      <c r="D264" s="52"/>
      <c r="E264" s="52"/>
      <c r="F264" s="52"/>
      <c r="G264" s="52"/>
      <c r="H264" s="52"/>
      <c r="I264" s="52"/>
      <c r="J264" s="461" t="s">
        <v>248</v>
      </c>
      <c r="K264" s="462"/>
      <c r="L264" s="1"/>
      <c r="M264" s="1"/>
    </row>
    <row r="265" spans="2:13" x14ac:dyDescent="0.25">
      <c r="B265" s="52"/>
      <c r="C265" s="52"/>
      <c r="D265" s="463" t="s">
        <v>74</v>
      </c>
      <c r="E265" s="464"/>
      <c r="F265" s="52"/>
      <c r="G265" s="52"/>
      <c r="H265" s="52"/>
      <c r="I265" s="52"/>
      <c r="J265" s="465" t="s">
        <v>73</v>
      </c>
      <c r="K265" s="465"/>
      <c r="L265" s="1"/>
      <c r="M265" s="1"/>
    </row>
    <row r="266" spans="2:13" ht="15.75" x14ac:dyDescent="0.25">
      <c r="B266" s="481" t="s">
        <v>27</v>
      </c>
      <c r="C266" s="554" t="s">
        <v>1</v>
      </c>
      <c r="D266" s="555"/>
      <c r="E266" s="481" t="s">
        <v>2</v>
      </c>
      <c r="F266" s="481" t="s">
        <v>3</v>
      </c>
      <c r="G266" s="481"/>
      <c r="H266" s="481"/>
      <c r="I266" s="481" t="s">
        <v>4</v>
      </c>
      <c r="J266" s="481" t="s">
        <v>5</v>
      </c>
      <c r="K266" s="484" t="s">
        <v>72</v>
      </c>
    </row>
    <row r="267" spans="2:13" ht="15.75" x14ac:dyDescent="0.25">
      <c r="B267" s="553"/>
      <c r="C267" s="555"/>
      <c r="D267" s="555"/>
      <c r="E267" s="481"/>
      <c r="F267" s="89" t="s">
        <v>6</v>
      </c>
      <c r="G267" s="89" t="s">
        <v>7</v>
      </c>
      <c r="H267" s="89" t="s">
        <v>8</v>
      </c>
      <c r="I267" s="481"/>
      <c r="J267" s="481"/>
      <c r="K267" s="485"/>
    </row>
    <row r="268" spans="2:13" s="61" customFormat="1" ht="19.899999999999999" customHeight="1" x14ac:dyDescent="0.25">
      <c r="B268" s="486" t="s">
        <v>186</v>
      </c>
      <c r="C268" s="486"/>
      <c r="D268" s="486"/>
      <c r="E268" s="486"/>
      <c r="F268" s="486"/>
      <c r="G268" s="486"/>
      <c r="H268" s="486"/>
      <c r="I268" s="486"/>
      <c r="J268" s="486"/>
      <c r="K268" s="105"/>
    </row>
    <row r="269" spans="2:13" s="61" customFormat="1" ht="19.899999999999999" customHeight="1" x14ac:dyDescent="0.25">
      <c r="B269" s="445" t="s">
        <v>108</v>
      </c>
      <c r="C269" s="445"/>
      <c r="D269" s="445"/>
      <c r="E269" s="445"/>
      <c r="F269" s="445"/>
      <c r="G269" s="445"/>
      <c r="H269" s="445"/>
      <c r="I269" s="445"/>
      <c r="J269" s="445"/>
      <c r="K269" s="366"/>
    </row>
    <row r="270" spans="2:13" s="61" customFormat="1" ht="25.15" customHeight="1" x14ac:dyDescent="0.25">
      <c r="B270" s="446" t="s">
        <v>66</v>
      </c>
      <c r="C270" s="129"/>
      <c r="D270" s="335" t="s">
        <v>217</v>
      </c>
      <c r="E270" s="82" t="s">
        <v>141</v>
      </c>
      <c r="F270" s="82">
        <v>3.7</v>
      </c>
      <c r="G270" s="82">
        <v>3.8</v>
      </c>
      <c r="H270" s="82">
        <v>17.3</v>
      </c>
      <c r="I270" s="82">
        <v>125</v>
      </c>
      <c r="J270" s="82">
        <v>1</v>
      </c>
      <c r="K270" s="112" t="s">
        <v>231</v>
      </c>
    </row>
    <row r="271" spans="2:13" s="61" customFormat="1" ht="19.899999999999999" customHeight="1" x14ac:dyDescent="0.25">
      <c r="B271" s="446"/>
      <c r="C271" s="129"/>
      <c r="D271" s="335" t="s">
        <v>218</v>
      </c>
      <c r="E271" s="82">
        <v>5</v>
      </c>
      <c r="F271" s="82">
        <v>0.02</v>
      </c>
      <c r="G271" s="82">
        <v>4.12</v>
      </c>
      <c r="H271" s="82">
        <v>0.04</v>
      </c>
      <c r="I271" s="82">
        <v>37</v>
      </c>
      <c r="J271" s="93">
        <v>0</v>
      </c>
      <c r="K271" s="68" t="s">
        <v>185</v>
      </c>
    </row>
    <row r="272" spans="2:13" s="61" customFormat="1" ht="19.899999999999999" customHeight="1" x14ac:dyDescent="0.25">
      <c r="B272" s="446"/>
      <c r="C272" s="129"/>
      <c r="D272" s="335" t="s">
        <v>138</v>
      </c>
      <c r="E272" s="82">
        <v>20</v>
      </c>
      <c r="F272" s="82">
        <v>1</v>
      </c>
      <c r="G272" s="82">
        <v>0.5</v>
      </c>
      <c r="H272" s="82">
        <v>11</v>
      </c>
      <c r="I272" s="82">
        <v>55</v>
      </c>
      <c r="J272" s="82">
        <v>0</v>
      </c>
      <c r="K272" s="68" t="s">
        <v>180</v>
      </c>
    </row>
    <row r="273" spans="2:11" s="61" customFormat="1" ht="19.899999999999999" customHeight="1" thickBot="1" x14ac:dyDescent="0.3">
      <c r="B273" s="447"/>
      <c r="C273" s="108"/>
      <c r="D273" s="87" t="s">
        <v>151</v>
      </c>
      <c r="E273" s="132">
        <v>150</v>
      </c>
      <c r="F273" s="132">
        <v>3</v>
      </c>
      <c r="G273" s="132">
        <v>3.6</v>
      </c>
      <c r="H273" s="132">
        <v>13.5</v>
      </c>
      <c r="I273" s="132">
        <v>100</v>
      </c>
      <c r="J273" s="132">
        <v>1.6</v>
      </c>
      <c r="K273" s="367" t="s">
        <v>230</v>
      </c>
    </row>
    <row r="274" spans="2:11" s="61" customFormat="1" ht="19.899999999999999" customHeight="1" thickBot="1" x14ac:dyDescent="0.3">
      <c r="B274" s="127" t="s">
        <v>14</v>
      </c>
      <c r="C274" s="137"/>
      <c r="D274" s="190"/>
      <c r="E274" s="88">
        <v>327</v>
      </c>
      <c r="F274" s="88">
        <f>F273+F272+F271+F270</f>
        <v>7.72</v>
      </c>
      <c r="G274" s="88">
        <f>G273+G272+G271+G270</f>
        <v>12.02</v>
      </c>
      <c r="H274" s="88">
        <f>H273+H272+H271+H270</f>
        <v>41.84</v>
      </c>
      <c r="I274" s="88">
        <f>I273+I272+I271+I270</f>
        <v>317</v>
      </c>
      <c r="J274" s="88">
        <f>J273+J272+J271+J270</f>
        <v>2.6</v>
      </c>
      <c r="K274" s="372"/>
    </row>
    <row r="275" spans="2:11" s="61" customFormat="1" ht="19.899999999999999" customHeight="1" thickBot="1" x14ac:dyDescent="0.3">
      <c r="B275" s="187" t="s">
        <v>67</v>
      </c>
      <c r="C275" s="138"/>
      <c r="D275" s="188" t="s">
        <v>16</v>
      </c>
      <c r="E275" s="140">
        <v>80</v>
      </c>
      <c r="F275" s="336">
        <v>0</v>
      </c>
      <c r="G275" s="336">
        <v>0</v>
      </c>
      <c r="H275" s="336">
        <v>8.32</v>
      </c>
      <c r="I275" s="336">
        <v>37.299999999999997</v>
      </c>
      <c r="J275" s="336">
        <v>2</v>
      </c>
      <c r="K275" s="280" t="s">
        <v>184</v>
      </c>
    </row>
    <row r="276" spans="2:11" s="61" customFormat="1" ht="19.899999999999999" customHeight="1" thickBot="1" x14ac:dyDescent="0.3">
      <c r="B276" s="127" t="s">
        <v>14</v>
      </c>
      <c r="C276" s="137"/>
      <c r="D276" s="190"/>
      <c r="E276" s="88">
        <f t="shared" ref="E276:J276" si="21">SUM(E275)</f>
        <v>80</v>
      </c>
      <c r="F276" s="88">
        <f t="shared" si="21"/>
        <v>0</v>
      </c>
      <c r="G276" s="88">
        <f t="shared" si="21"/>
        <v>0</v>
      </c>
      <c r="H276" s="88">
        <f t="shared" si="21"/>
        <v>8.32</v>
      </c>
      <c r="I276" s="88">
        <f t="shared" si="21"/>
        <v>37.299999999999997</v>
      </c>
      <c r="J276" s="88">
        <f t="shared" si="21"/>
        <v>2</v>
      </c>
      <c r="K276" s="369" t="s">
        <v>23</v>
      </c>
    </row>
    <row r="277" spans="2:11" s="61" customFormat="1" ht="19.899999999999999" customHeight="1" x14ac:dyDescent="0.25">
      <c r="B277" s="448" t="s">
        <v>68</v>
      </c>
      <c r="C277" s="133"/>
      <c r="D277" s="189" t="s">
        <v>219</v>
      </c>
      <c r="E277" s="135">
        <v>150</v>
      </c>
      <c r="F277" s="135">
        <v>1.7</v>
      </c>
      <c r="G277" s="135">
        <v>1.8</v>
      </c>
      <c r="H277" s="135">
        <v>11.9</v>
      </c>
      <c r="I277" s="135">
        <v>66</v>
      </c>
      <c r="J277" s="135">
        <v>4.5</v>
      </c>
      <c r="K277" s="326" t="s">
        <v>228</v>
      </c>
    </row>
    <row r="278" spans="2:11" s="61" customFormat="1" ht="19.899999999999999" customHeight="1" x14ac:dyDescent="0.25">
      <c r="B278" s="449"/>
      <c r="C278" s="133"/>
      <c r="D278" s="189" t="s">
        <v>196</v>
      </c>
      <c r="E278" s="135">
        <v>8</v>
      </c>
      <c r="F278" s="135">
        <v>0.1</v>
      </c>
      <c r="G278" s="135">
        <v>1.1000000000000001</v>
      </c>
      <c r="H278" s="135">
        <v>0.3</v>
      </c>
      <c r="I278" s="135">
        <v>13</v>
      </c>
      <c r="J278" s="135"/>
      <c r="K278" s="326"/>
    </row>
    <row r="279" spans="2:11" s="61" customFormat="1" ht="31.9" customHeight="1" x14ac:dyDescent="0.25">
      <c r="B279" s="450"/>
      <c r="C279" s="129"/>
      <c r="D279" s="338" t="s">
        <v>220</v>
      </c>
      <c r="E279" s="82">
        <v>10</v>
      </c>
      <c r="F279" s="82">
        <v>1.9</v>
      </c>
      <c r="G279" s="82">
        <v>1.5</v>
      </c>
      <c r="H279" s="82">
        <v>0.08</v>
      </c>
      <c r="I279" s="82">
        <v>22</v>
      </c>
      <c r="J279" s="82">
        <v>0.01</v>
      </c>
      <c r="K279" s="112" t="s">
        <v>229</v>
      </c>
    </row>
    <row r="280" spans="2:11" s="61" customFormat="1" ht="19.899999999999999" customHeight="1" x14ac:dyDescent="0.25">
      <c r="B280" s="450"/>
      <c r="C280" s="129"/>
      <c r="D280" s="338" t="s">
        <v>221</v>
      </c>
      <c r="E280" s="82">
        <v>60</v>
      </c>
      <c r="F280" s="82">
        <v>7</v>
      </c>
      <c r="G280" s="82">
        <v>12.6</v>
      </c>
      <c r="H280" s="82">
        <v>9</v>
      </c>
      <c r="I280" s="82">
        <v>185</v>
      </c>
      <c r="J280" s="82">
        <v>3.8</v>
      </c>
      <c r="K280" s="112" t="s">
        <v>227</v>
      </c>
    </row>
    <row r="281" spans="2:11" s="61" customFormat="1" ht="19.899999999999999" customHeight="1" x14ac:dyDescent="0.25">
      <c r="B281" s="450"/>
      <c r="C281" s="129"/>
      <c r="D281" s="338" t="s">
        <v>222</v>
      </c>
      <c r="E281" s="82">
        <v>110</v>
      </c>
      <c r="F281" s="82">
        <v>2</v>
      </c>
      <c r="G281" s="82">
        <v>6</v>
      </c>
      <c r="H281" s="82">
        <v>15</v>
      </c>
      <c r="I281" s="82">
        <v>133</v>
      </c>
      <c r="J281" s="82">
        <v>8.5</v>
      </c>
      <c r="K281" s="343" t="s">
        <v>226</v>
      </c>
    </row>
    <row r="282" spans="2:11" s="61" customFormat="1" ht="33.6" customHeight="1" x14ac:dyDescent="0.25">
      <c r="B282" s="450"/>
      <c r="C282" s="129"/>
      <c r="D282" s="184" t="s">
        <v>101</v>
      </c>
      <c r="E282" s="183">
        <v>150</v>
      </c>
      <c r="F282" s="183">
        <v>0.15</v>
      </c>
      <c r="G282" s="183">
        <v>0.15</v>
      </c>
      <c r="H282" s="183">
        <v>13.2</v>
      </c>
      <c r="I282" s="183">
        <v>55</v>
      </c>
      <c r="J282" s="183">
        <v>1.8</v>
      </c>
      <c r="K282" s="343" t="s">
        <v>76</v>
      </c>
    </row>
    <row r="283" spans="2:11" s="61" customFormat="1" ht="19.899999999999999" customHeight="1" thickBot="1" x14ac:dyDescent="0.3">
      <c r="B283" s="451"/>
      <c r="C283" s="108"/>
      <c r="D283" s="87" t="s">
        <v>0</v>
      </c>
      <c r="E283" s="141">
        <v>30</v>
      </c>
      <c r="F283" s="141">
        <v>1.98</v>
      </c>
      <c r="G283" s="141">
        <v>0.36</v>
      </c>
      <c r="H283" s="141">
        <v>10.02</v>
      </c>
      <c r="I283" s="141">
        <v>52</v>
      </c>
      <c r="J283" s="141">
        <v>0</v>
      </c>
      <c r="K283" s="367" t="s">
        <v>23</v>
      </c>
    </row>
    <row r="284" spans="2:11" s="61" customFormat="1" ht="19.899999999999999" customHeight="1" thickBot="1" x14ac:dyDescent="0.3">
      <c r="B284" s="127" t="s">
        <v>14</v>
      </c>
      <c r="C284" s="137"/>
      <c r="D284" s="190"/>
      <c r="E284" s="88">
        <f t="shared" ref="E284:J284" si="22">E283+E282+E281+E280+E279+E278+E277</f>
        <v>518</v>
      </c>
      <c r="F284" s="88">
        <f t="shared" si="22"/>
        <v>14.829999999999998</v>
      </c>
      <c r="G284" s="88">
        <f t="shared" si="22"/>
        <v>23.51</v>
      </c>
      <c r="H284" s="88">
        <f t="shared" si="22"/>
        <v>59.499999999999993</v>
      </c>
      <c r="I284" s="88">
        <f t="shared" si="22"/>
        <v>526</v>
      </c>
      <c r="J284" s="88">
        <f t="shared" si="22"/>
        <v>18.61</v>
      </c>
      <c r="K284" s="369"/>
    </row>
    <row r="285" spans="2:11" s="61" customFormat="1" ht="19.899999999999999" customHeight="1" x14ac:dyDescent="0.25">
      <c r="B285" s="452" t="s">
        <v>130</v>
      </c>
      <c r="C285" s="133"/>
      <c r="D285" s="185" t="s">
        <v>224</v>
      </c>
      <c r="E285" s="135">
        <v>200</v>
      </c>
      <c r="F285" s="135">
        <v>3</v>
      </c>
      <c r="G285" s="135">
        <v>1</v>
      </c>
      <c r="H285" s="135">
        <v>42</v>
      </c>
      <c r="I285" s="135">
        <v>192</v>
      </c>
      <c r="J285" s="135">
        <v>0.01</v>
      </c>
      <c r="K285" s="326"/>
    </row>
    <row r="286" spans="2:11" s="61" customFormat="1" ht="19.899999999999999" customHeight="1" x14ac:dyDescent="0.25">
      <c r="B286" s="453"/>
      <c r="C286" s="129"/>
      <c r="D286" s="340" t="s">
        <v>223</v>
      </c>
      <c r="E286" s="82">
        <v>15</v>
      </c>
      <c r="F286" s="82">
        <v>1.1000000000000001</v>
      </c>
      <c r="G286" s="82">
        <v>1.3</v>
      </c>
      <c r="H286" s="82">
        <v>8.3000000000000007</v>
      </c>
      <c r="I286" s="82">
        <v>49</v>
      </c>
      <c r="J286" s="82">
        <v>0.15</v>
      </c>
      <c r="K286" s="112"/>
    </row>
    <row r="287" spans="2:11" s="61" customFormat="1" ht="19.899999999999999" customHeight="1" x14ac:dyDescent="0.25">
      <c r="B287" s="453"/>
      <c r="C287" s="129"/>
      <c r="D287" s="339" t="s">
        <v>131</v>
      </c>
      <c r="E287" s="82">
        <v>100</v>
      </c>
      <c r="F287" s="82">
        <v>17</v>
      </c>
      <c r="G287" s="82">
        <v>10.3</v>
      </c>
      <c r="H287" s="82">
        <v>14.5</v>
      </c>
      <c r="I287" s="82">
        <v>234</v>
      </c>
      <c r="J287" s="82">
        <v>0.4</v>
      </c>
      <c r="K287" s="112" t="s">
        <v>225</v>
      </c>
    </row>
    <row r="288" spans="2:11" s="61" customFormat="1" ht="19.899999999999999" customHeight="1" thickBot="1" x14ac:dyDescent="0.3">
      <c r="B288" s="454"/>
      <c r="C288" s="108"/>
      <c r="D288" s="87" t="s">
        <v>22</v>
      </c>
      <c r="E288" s="143">
        <v>150</v>
      </c>
      <c r="F288" s="132">
        <v>0</v>
      </c>
      <c r="G288" s="132">
        <v>0</v>
      </c>
      <c r="H288" s="132">
        <v>6</v>
      </c>
      <c r="I288" s="132">
        <v>24</v>
      </c>
      <c r="J288" s="132">
        <v>0</v>
      </c>
      <c r="K288" s="280" t="s">
        <v>204</v>
      </c>
    </row>
    <row r="289" spans="2:11" s="61" customFormat="1" ht="19.899999999999999" customHeight="1" thickBot="1" x14ac:dyDescent="0.3">
      <c r="B289" s="127" t="s">
        <v>14</v>
      </c>
      <c r="C289" s="190"/>
      <c r="D289" s="88"/>
      <c r="E289" s="88">
        <f>E288+E287+E286+E285</f>
        <v>465</v>
      </c>
      <c r="F289" s="88">
        <f>F288+F287+F286+F285</f>
        <v>21.1</v>
      </c>
      <c r="G289" s="88">
        <f>G288+G287+G286+G285</f>
        <v>12.600000000000001</v>
      </c>
      <c r="H289" s="88">
        <f>SUM(H285:H288)</f>
        <v>70.8</v>
      </c>
      <c r="I289" s="88">
        <f>I288+I287+I286+I285</f>
        <v>499</v>
      </c>
      <c r="J289" s="88">
        <f>J288+J287+J286+J285</f>
        <v>0.56000000000000005</v>
      </c>
      <c r="K289" s="375"/>
    </row>
    <row r="290" spans="2:11" s="61" customFormat="1" ht="19.899999999999999" customHeight="1" thickBot="1" x14ac:dyDescent="0.3">
      <c r="B290" s="482" t="s">
        <v>107</v>
      </c>
      <c r="C290" s="488"/>
      <c r="D290" s="483"/>
      <c r="E290" s="88">
        <f t="shared" ref="E290:J290" si="23">E289+E284+E276+E274</f>
        <v>1390</v>
      </c>
      <c r="F290" s="88">
        <f t="shared" si="23"/>
        <v>43.65</v>
      </c>
      <c r="G290" s="88">
        <f t="shared" si="23"/>
        <v>48.129999999999995</v>
      </c>
      <c r="H290" s="88">
        <f t="shared" si="23"/>
        <v>180.45999999999998</v>
      </c>
      <c r="I290" s="88">
        <f t="shared" si="23"/>
        <v>1379.3</v>
      </c>
      <c r="J290" s="88">
        <f t="shared" si="23"/>
        <v>23.77</v>
      </c>
      <c r="K290" s="376"/>
    </row>
    <row r="291" spans="2:11" s="61" customFormat="1" ht="19.899999999999999" customHeight="1" x14ac:dyDescent="0.25"/>
    <row r="292" spans="2:11" s="1" customFormat="1" x14ac:dyDescent="0.25"/>
    <row r="293" spans="2:11" ht="15.75" x14ac:dyDescent="0.25">
      <c r="B293" s="52"/>
      <c r="C293" s="52"/>
      <c r="D293" s="52"/>
      <c r="E293" s="52"/>
      <c r="F293" s="52"/>
      <c r="G293" s="52"/>
      <c r="H293" s="52"/>
      <c r="I293" s="52"/>
      <c r="J293" s="461" t="s">
        <v>248</v>
      </c>
      <c r="K293" s="462"/>
    </row>
    <row r="294" spans="2:11" ht="15.75" thickBot="1" x14ac:dyDescent="0.3">
      <c r="B294" s="52"/>
      <c r="C294" s="52"/>
      <c r="D294" s="463" t="s">
        <v>74</v>
      </c>
      <c r="E294" s="464"/>
      <c r="F294" s="52"/>
      <c r="G294" s="52"/>
      <c r="H294" s="52"/>
      <c r="I294" s="52"/>
      <c r="J294" s="465" t="s">
        <v>73</v>
      </c>
      <c r="K294" s="465"/>
    </row>
    <row r="295" spans="2:11" ht="19.899999999999999" customHeight="1" thickTop="1" thickBot="1" x14ac:dyDescent="0.3">
      <c r="B295" s="469" t="s">
        <v>27</v>
      </c>
      <c r="C295" s="471" t="s">
        <v>1</v>
      </c>
      <c r="D295" s="472"/>
      <c r="E295" s="469" t="s">
        <v>2</v>
      </c>
      <c r="F295" s="476" t="s">
        <v>3</v>
      </c>
      <c r="G295" s="477"/>
      <c r="H295" s="478"/>
      <c r="I295" s="469" t="s">
        <v>4</v>
      </c>
      <c r="J295" s="469" t="s">
        <v>5</v>
      </c>
      <c r="K295" s="479" t="s">
        <v>72</v>
      </c>
    </row>
    <row r="296" spans="2:11" ht="19.899999999999999" customHeight="1" thickBot="1" x14ac:dyDescent="0.35">
      <c r="B296" s="470"/>
      <c r="C296" s="473"/>
      <c r="D296" s="474"/>
      <c r="E296" s="475"/>
      <c r="F296" s="203" t="s">
        <v>6</v>
      </c>
      <c r="G296" s="203" t="s">
        <v>7</v>
      </c>
      <c r="H296" s="203" t="s">
        <v>8</v>
      </c>
      <c r="I296" s="475"/>
      <c r="J296" s="475"/>
      <c r="K296" s="480"/>
    </row>
    <row r="297" spans="2:11" ht="19.899999999999999" customHeight="1" thickTop="1" thickBot="1" x14ac:dyDescent="0.35">
      <c r="B297" s="540" t="s">
        <v>186</v>
      </c>
      <c r="C297" s="541"/>
      <c r="D297" s="541"/>
      <c r="E297" s="541"/>
      <c r="F297" s="541"/>
      <c r="G297" s="541"/>
      <c r="H297" s="541"/>
      <c r="I297" s="541"/>
      <c r="J297" s="542"/>
      <c r="K297" s="204"/>
    </row>
    <row r="298" spans="2:11" ht="19.899999999999999" customHeight="1" thickBot="1" x14ac:dyDescent="0.3">
      <c r="B298" s="518" t="s">
        <v>114</v>
      </c>
      <c r="C298" s="519"/>
      <c r="D298" s="519"/>
      <c r="E298" s="519"/>
      <c r="F298" s="519"/>
      <c r="G298" s="519"/>
      <c r="H298" s="519"/>
      <c r="I298" s="519"/>
      <c r="J298" s="520"/>
      <c r="K298" s="51"/>
    </row>
    <row r="299" spans="2:11" ht="28.9" customHeight="1" x14ac:dyDescent="0.25">
      <c r="B299" s="466" t="s">
        <v>66</v>
      </c>
      <c r="C299" s="205"/>
      <c r="D299" s="193" t="s">
        <v>109</v>
      </c>
      <c r="E299" s="15" t="s">
        <v>162</v>
      </c>
      <c r="F299" s="16">
        <v>3.92</v>
      </c>
      <c r="G299" s="16">
        <v>4.38</v>
      </c>
      <c r="H299" s="16">
        <v>17.440000000000001</v>
      </c>
      <c r="I299" s="16">
        <v>125</v>
      </c>
      <c r="J299" s="16">
        <v>1.05</v>
      </c>
      <c r="K299" s="377" t="s">
        <v>78</v>
      </c>
    </row>
    <row r="300" spans="2:11" ht="19.899999999999999" customHeight="1" x14ac:dyDescent="0.25">
      <c r="B300" s="467"/>
      <c r="C300" s="205"/>
      <c r="D300" s="342" t="s">
        <v>138</v>
      </c>
      <c r="E300" s="82">
        <v>20</v>
      </c>
      <c r="F300" s="82">
        <v>1</v>
      </c>
      <c r="G300" s="82">
        <v>0.5</v>
      </c>
      <c r="H300" s="82">
        <v>11</v>
      </c>
      <c r="I300" s="82">
        <v>55</v>
      </c>
      <c r="J300" s="82">
        <v>0</v>
      </c>
      <c r="K300" s="68" t="s">
        <v>180</v>
      </c>
    </row>
    <row r="301" spans="2:11" ht="19.899999999999999" customHeight="1" x14ac:dyDescent="0.25">
      <c r="B301" s="467"/>
      <c r="C301" s="205"/>
      <c r="D301" s="342" t="s">
        <v>205</v>
      </c>
      <c r="E301" s="82">
        <v>10</v>
      </c>
      <c r="F301" s="82">
        <v>2</v>
      </c>
      <c r="G301" s="82">
        <v>2.9</v>
      </c>
      <c r="H301" s="82">
        <v>0</v>
      </c>
      <c r="I301" s="82">
        <v>36</v>
      </c>
      <c r="J301" s="82">
        <v>4</v>
      </c>
      <c r="K301" s="374" t="s">
        <v>232</v>
      </c>
    </row>
    <row r="302" spans="2:11" ht="19.899999999999999" customHeight="1" thickBot="1" x14ac:dyDescent="0.3">
      <c r="B302" s="468"/>
      <c r="C302" s="205"/>
      <c r="D302" s="194" t="s">
        <v>34</v>
      </c>
      <c r="E302" s="195">
        <v>150</v>
      </c>
      <c r="F302" s="196">
        <v>2.2000000000000002</v>
      </c>
      <c r="G302" s="196">
        <v>2</v>
      </c>
      <c r="H302" s="196">
        <v>10</v>
      </c>
      <c r="I302" s="196">
        <v>72</v>
      </c>
      <c r="J302" s="196">
        <v>1</v>
      </c>
      <c r="K302" s="378" t="s">
        <v>235</v>
      </c>
    </row>
    <row r="303" spans="2:11" ht="19.899999999999999" customHeight="1" thickBot="1" x14ac:dyDescent="0.3">
      <c r="B303" s="206" t="s">
        <v>110</v>
      </c>
      <c r="C303" s="205"/>
      <c r="D303" s="207"/>
      <c r="E303" s="208">
        <v>335</v>
      </c>
      <c r="F303" s="209">
        <f>F302+F301+F300+F299</f>
        <v>9.120000000000001</v>
      </c>
      <c r="G303" s="209">
        <f t="shared" ref="G303:J303" si="24">G299+G300+G301+G302</f>
        <v>9.7799999999999994</v>
      </c>
      <c r="H303" s="209">
        <f t="shared" si="24"/>
        <v>38.44</v>
      </c>
      <c r="I303" s="209">
        <f t="shared" si="24"/>
        <v>288</v>
      </c>
      <c r="J303" s="209">
        <f t="shared" si="24"/>
        <v>6.05</v>
      </c>
      <c r="K303" s="379"/>
    </row>
    <row r="304" spans="2:11" ht="19.899999999999999" customHeight="1" thickBot="1" x14ac:dyDescent="0.3">
      <c r="B304" s="206" t="s">
        <v>111</v>
      </c>
      <c r="C304" s="205"/>
      <c r="D304" s="188" t="s">
        <v>16</v>
      </c>
      <c r="E304" s="140">
        <v>80</v>
      </c>
      <c r="F304" s="341">
        <v>0</v>
      </c>
      <c r="G304" s="341">
        <v>0</v>
      </c>
      <c r="H304" s="341">
        <v>8.32</v>
      </c>
      <c r="I304" s="341">
        <v>37.299999999999997</v>
      </c>
      <c r="J304" s="341">
        <v>2</v>
      </c>
      <c r="K304" s="280" t="s">
        <v>184</v>
      </c>
    </row>
    <row r="305" spans="2:11" ht="19.899999999999999" customHeight="1" thickTop="1" thickBot="1" x14ac:dyDescent="0.3">
      <c r="B305" s="206" t="s">
        <v>110</v>
      </c>
      <c r="C305" s="205"/>
      <c r="D305" s="347"/>
      <c r="E305" s="348">
        <f t="shared" ref="E305:J305" si="25">E304</f>
        <v>80</v>
      </c>
      <c r="F305" s="349">
        <f t="shared" si="25"/>
        <v>0</v>
      </c>
      <c r="G305" s="349">
        <f t="shared" si="25"/>
        <v>0</v>
      </c>
      <c r="H305" s="349">
        <f t="shared" si="25"/>
        <v>8.32</v>
      </c>
      <c r="I305" s="349">
        <f t="shared" si="25"/>
        <v>37.299999999999997</v>
      </c>
      <c r="J305" s="350">
        <f t="shared" si="25"/>
        <v>2</v>
      </c>
      <c r="K305" s="380"/>
    </row>
    <row r="306" spans="2:11" ht="32.450000000000003" customHeight="1" thickTop="1" x14ac:dyDescent="0.25">
      <c r="B306" s="466" t="s">
        <v>68</v>
      </c>
      <c r="C306" s="205"/>
      <c r="D306" s="344" t="s">
        <v>239</v>
      </c>
      <c r="E306" s="345">
        <v>150</v>
      </c>
      <c r="F306" s="346">
        <v>1.1000000000000001</v>
      </c>
      <c r="G306" s="346">
        <v>1.3</v>
      </c>
      <c r="H306" s="346">
        <v>5</v>
      </c>
      <c r="I306" s="359">
        <v>45</v>
      </c>
      <c r="J306" s="351">
        <v>5.8</v>
      </c>
      <c r="K306" s="381" t="s">
        <v>240</v>
      </c>
    </row>
    <row r="307" spans="2:11" s="1" customFormat="1" ht="22.9" customHeight="1" x14ac:dyDescent="0.25">
      <c r="B307" s="467"/>
      <c r="C307" s="205"/>
      <c r="D307" s="344" t="s">
        <v>236</v>
      </c>
      <c r="E307" s="345">
        <v>8</v>
      </c>
      <c r="F307" s="346">
        <v>0.19</v>
      </c>
      <c r="G307" s="346">
        <v>1.1000000000000001</v>
      </c>
      <c r="H307" s="346">
        <v>0.28999999999999998</v>
      </c>
      <c r="I307" s="346">
        <v>12</v>
      </c>
      <c r="J307" s="346"/>
      <c r="K307" s="382"/>
    </row>
    <row r="308" spans="2:11" s="1" customFormat="1" ht="24" customHeight="1" x14ac:dyDescent="0.25">
      <c r="B308" s="467"/>
      <c r="C308" s="205"/>
      <c r="D308" s="344" t="s">
        <v>187</v>
      </c>
      <c r="E308" s="82">
        <v>10</v>
      </c>
      <c r="F308" s="82">
        <v>2.6</v>
      </c>
      <c r="G308" s="82">
        <v>2</v>
      </c>
      <c r="H308" s="82">
        <v>0</v>
      </c>
      <c r="I308" s="82">
        <v>39</v>
      </c>
      <c r="J308" s="82">
        <v>0</v>
      </c>
      <c r="K308" s="80" t="s">
        <v>76</v>
      </c>
    </row>
    <row r="309" spans="2:11" ht="19.899999999999999" customHeight="1" x14ac:dyDescent="0.25">
      <c r="B309" s="467"/>
      <c r="C309" s="205"/>
      <c r="D309" s="197" t="s">
        <v>237</v>
      </c>
      <c r="E309" s="198">
        <v>60</v>
      </c>
      <c r="F309" s="135">
        <v>8.4</v>
      </c>
      <c r="G309" s="135">
        <v>5.2</v>
      </c>
      <c r="H309" s="135">
        <v>7.5</v>
      </c>
      <c r="I309" s="135">
        <v>113</v>
      </c>
      <c r="J309" s="135">
        <v>1</v>
      </c>
      <c r="K309" s="83" t="s">
        <v>238</v>
      </c>
    </row>
    <row r="310" spans="2:11" s="1" customFormat="1" ht="19.899999999999999" customHeight="1" x14ac:dyDescent="0.25">
      <c r="B310" s="467"/>
      <c r="C310" s="205"/>
      <c r="D310" s="197" t="s">
        <v>20</v>
      </c>
      <c r="E310" s="198">
        <v>30</v>
      </c>
      <c r="F310" s="135">
        <v>0.24</v>
      </c>
      <c r="G310" s="135">
        <v>1.1000000000000001</v>
      </c>
      <c r="H310" s="135">
        <v>2</v>
      </c>
      <c r="I310" s="135">
        <v>19</v>
      </c>
      <c r="J310" s="135">
        <v>0.3</v>
      </c>
      <c r="K310" s="83" t="s">
        <v>238</v>
      </c>
    </row>
    <row r="311" spans="2:11" ht="19.899999999999999" customHeight="1" x14ac:dyDescent="0.25">
      <c r="B311" s="467"/>
      <c r="C311" s="205"/>
      <c r="D311" s="197" t="s">
        <v>100</v>
      </c>
      <c r="E311" s="199">
        <v>110</v>
      </c>
      <c r="F311" s="82">
        <v>2.2999999999999998</v>
      </c>
      <c r="G311" s="82">
        <v>3.3</v>
      </c>
      <c r="H311" s="82">
        <v>8.5</v>
      </c>
      <c r="I311" s="82">
        <v>90</v>
      </c>
      <c r="J311" s="82">
        <v>3.4</v>
      </c>
      <c r="K311" s="112" t="s">
        <v>245</v>
      </c>
    </row>
    <row r="312" spans="2:11" ht="27" customHeight="1" x14ac:dyDescent="0.25">
      <c r="B312" s="467"/>
      <c r="C312" s="205"/>
      <c r="D312" s="197" t="s">
        <v>112</v>
      </c>
      <c r="E312" s="200">
        <v>150</v>
      </c>
      <c r="F312" s="107">
        <v>0.3</v>
      </c>
      <c r="G312" s="107" t="s">
        <v>19</v>
      </c>
      <c r="H312" s="107">
        <v>13.8</v>
      </c>
      <c r="I312" s="107">
        <v>57</v>
      </c>
      <c r="J312" s="107">
        <v>0.06</v>
      </c>
      <c r="K312" s="363" t="s">
        <v>62</v>
      </c>
    </row>
    <row r="313" spans="2:11" ht="19.899999999999999" customHeight="1" thickBot="1" x14ac:dyDescent="0.3">
      <c r="B313" s="468"/>
      <c r="C313" s="205"/>
      <c r="D313" s="194" t="s">
        <v>0</v>
      </c>
      <c r="E313" s="201">
        <v>30</v>
      </c>
      <c r="F313" s="202">
        <v>1.98</v>
      </c>
      <c r="G313" s="202">
        <v>0.36</v>
      </c>
      <c r="H313" s="202">
        <v>10.02</v>
      </c>
      <c r="I313" s="202">
        <v>52</v>
      </c>
      <c r="J313" s="202">
        <v>0</v>
      </c>
      <c r="K313" s="378" t="s">
        <v>23</v>
      </c>
    </row>
    <row r="314" spans="2:11" ht="19.899999999999999" customHeight="1" thickBot="1" x14ac:dyDescent="0.3">
      <c r="B314" s="206" t="s">
        <v>110</v>
      </c>
      <c r="C314" s="205"/>
      <c r="D314" s="207"/>
      <c r="E314" s="208">
        <f>E313+E312+E311+E310+E309+E308+E307+E306</f>
        <v>548</v>
      </c>
      <c r="F314" s="392">
        <f>F313+F312+F311+F310+F309+F308+F307+F306</f>
        <v>17.110000000000003</v>
      </c>
      <c r="G314" s="358" t="s">
        <v>246</v>
      </c>
      <c r="H314" s="392">
        <f>H313+H312+H311+H310+H309+H308+H307+H306</f>
        <v>47.11</v>
      </c>
      <c r="I314" s="392">
        <f>I313+I312+I311+I310+I309+I308+I307+I306</f>
        <v>427</v>
      </c>
      <c r="J314" s="392">
        <f>J313+J312+J311+J310+J309+J308+J307+J306</f>
        <v>10.559999999999999</v>
      </c>
      <c r="K314" s="379"/>
    </row>
    <row r="315" spans="2:11" ht="25.15" customHeight="1" thickBot="1" x14ac:dyDescent="0.3">
      <c r="B315" s="452" t="s">
        <v>130</v>
      </c>
      <c r="C315" s="205"/>
      <c r="D315" s="39" t="s">
        <v>171</v>
      </c>
      <c r="E315" s="148">
        <v>7.5</v>
      </c>
      <c r="F315" s="149">
        <v>0.4</v>
      </c>
      <c r="G315" s="149">
        <v>1</v>
      </c>
      <c r="H315" s="149">
        <v>5</v>
      </c>
      <c r="I315" s="149">
        <v>33</v>
      </c>
      <c r="J315" s="149"/>
      <c r="K315" s="39" t="s">
        <v>23</v>
      </c>
    </row>
    <row r="316" spans="2:11" s="1" customFormat="1" ht="19.899999999999999" customHeight="1" x14ac:dyDescent="0.25">
      <c r="B316" s="453"/>
      <c r="C316" s="205"/>
      <c r="D316" s="213" t="s">
        <v>115</v>
      </c>
      <c r="E316" s="147">
        <v>150</v>
      </c>
      <c r="F316" s="93">
        <v>4</v>
      </c>
      <c r="G316" s="93">
        <v>5</v>
      </c>
      <c r="H316" s="93">
        <v>7</v>
      </c>
      <c r="I316" s="93">
        <v>87</v>
      </c>
      <c r="J316" s="362">
        <v>2.1</v>
      </c>
      <c r="K316" s="27" t="s">
        <v>241</v>
      </c>
    </row>
    <row r="317" spans="2:11" s="1" customFormat="1" ht="19.899999999999999" customHeight="1" thickBot="1" x14ac:dyDescent="0.3">
      <c r="B317" s="453"/>
      <c r="C317" s="205"/>
      <c r="D317" s="360" t="s">
        <v>249</v>
      </c>
      <c r="E317" s="355">
        <v>100</v>
      </c>
      <c r="F317" s="356">
        <v>5.7</v>
      </c>
      <c r="G317" s="356">
        <v>6.2</v>
      </c>
      <c r="H317" s="356">
        <v>22.7</v>
      </c>
      <c r="I317" s="356">
        <v>174</v>
      </c>
      <c r="J317" s="361">
        <v>0.1</v>
      </c>
      <c r="K317" s="357" t="s">
        <v>250</v>
      </c>
    </row>
    <row r="318" spans="2:11" ht="19.899999999999999" customHeight="1" thickTop="1" thickBot="1" x14ac:dyDescent="0.3">
      <c r="B318" s="394" t="s">
        <v>110</v>
      </c>
      <c r="C318" s="395"/>
      <c r="D318" s="396"/>
      <c r="E318" s="397">
        <f t="shared" ref="E318:J318" si="26">E317+E316+E315</f>
        <v>257.5</v>
      </c>
      <c r="F318" s="397">
        <f t="shared" si="26"/>
        <v>10.1</v>
      </c>
      <c r="G318" s="397">
        <f t="shared" si="26"/>
        <v>12.2</v>
      </c>
      <c r="H318" s="397">
        <f t="shared" si="26"/>
        <v>34.700000000000003</v>
      </c>
      <c r="I318" s="397">
        <f t="shared" si="26"/>
        <v>294</v>
      </c>
      <c r="J318" s="397">
        <f t="shared" si="26"/>
        <v>2.2000000000000002</v>
      </c>
      <c r="K318" s="398"/>
    </row>
    <row r="319" spans="2:11" ht="19.899999999999999" customHeight="1" thickBot="1" x14ac:dyDescent="0.3">
      <c r="B319" s="436" t="s">
        <v>113</v>
      </c>
      <c r="C319" s="437"/>
      <c r="D319" s="438"/>
      <c r="E319" s="211">
        <f>E318+E314+E305+E303</f>
        <v>1220.5</v>
      </c>
      <c r="F319" s="211">
        <f>F318+F314+F305+F303</f>
        <v>36.33</v>
      </c>
      <c r="G319" s="211" t="s">
        <v>247</v>
      </c>
      <c r="H319" s="211">
        <f>H318+H314+H305+H303</f>
        <v>128.57</v>
      </c>
      <c r="I319" s="211">
        <f>I318+I314+I305+I303</f>
        <v>1046.3</v>
      </c>
      <c r="J319" s="211">
        <f>J318+J314+J305+J303</f>
        <v>20.81</v>
      </c>
      <c r="K319" s="97"/>
    </row>
    <row r="320" spans="2:11" ht="19.899999999999999" customHeight="1" thickBot="1" x14ac:dyDescent="0.3">
      <c r="B320" s="439" t="s">
        <v>127</v>
      </c>
      <c r="C320" s="440"/>
      <c r="D320" s="441"/>
      <c r="E320" s="98">
        <v>1258</v>
      </c>
      <c r="F320" s="98">
        <v>41</v>
      </c>
      <c r="G320" s="98">
        <v>44</v>
      </c>
      <c r="H320" s="98">
        <v>147</v>
      </c>
      <c r="I320" s="98">
        <v>1164</v>
      </c>
      <c r="J320" s="383">
        <v>20</v>
      </c>
      <c r="K320" s="365"/>
    </row>
    <row r="321" spans="1:22" s="1" customFormat="1" ht="19.899999999999999" customHeight="1" thickBot="1" x14ac:dyDescent="0.4">
      <c r="B321" s="455" t="s">
        <v>56</v>
      </c>
      <c r="C321" s="456"/>
      <c r="D321" s="457"/>
      <c r="E321" s="182">
        <v>1255</v>
      </c>
      <c r="F321" s="182">
        <v>44</v>
      </c>
      <c r="G321" s="182">
        <v>44</v>
      </c>
      <c r="H321" s="182">
        <v>139</v>
      </c>
      <c r="I321" s="182">
        <v>1165</v>
      </c>
      <c r="J321" s="182">
        <v>22.5</v>
      </c>
      <c r="K321" s="365"/>
    </row>
    <row r="322" spans="1:22" s="1" customFormat="1" ht="19.899999999999999" customHeight="1" thickBot="1" x14ac:dyDescent="0.3">
      <c r="B322" s="458" t="s">
        <v>173</v>
      </c>
      <c r="C322" s="459"/>
      <c r="D322" s="460"/>
      <c r="E322" s="177">
        <v>1300</v>
      </c>
      <c r="F322" s="178">
        <v>42</v>
      </c>
      <c r="G322" s="178">
        <v>47</v>
      </c>
      <c r="H322" s="178">
        <v>203</v>
      </c>
      <c r="I322" s="178">
        <v>1400</v>
      </c>
      <c r="J322" s="179">
        <v>45</v>
      </c>
      <c r="K322" s="51" t="s">
        <v>23</v>
      </c>
    </row>
    <row r="323" spans="1:22" s="113" customFormat="1" ht="19.899999999999999" customHeight="1" thickBot="1" x14ac:dyDescent="0.3">
      <c r="A323" s="308"/>
      <c r="B323" s="442" t="s">
        <v>126</v>
      </c>
      <c r="C323" s="443"/>
      <c r="D323" s="444"/>
      <c r="E323" s="384">
        <v>0.97</v>
      </c>
      <c r="F323" s="180">
        <v>1</v>
      </c>
      <c r="G323" s="180">
        <v>0.98</v>
      </c>
      <c r="H323" s="180">
        <v>0.68</v>
      </c>
      <c r="I323" s="180">
        <v>0.84</v>
      </c>
      <c r="J323" s="181">
        <v>0.5</v>
      </c>
      <c r="K323" s="51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210"/>
    </row>
    <row r="324" spans="1:22" s="1" customFormat="1" ht="19.899999999999999" customHeight="1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</row>
    <row r="325" spans="1:22" s="1" customFormat="1" ht="19.899999999999999" customHeight="1" x14ac:dyDescent="0.25">
      <c r="B325" s="52"/>
      <c r="C325" s="52"/>
      <c r="D325" s="52"/>
      <c r="E325" s="52"/>
      <c r="F325" s="52"/>
      <c r="G325" s="54"/>
      <c r="H325" s="52"/>
      <c r="I325" s="52"/>
      <c r="J325" s="52"/>
      <c r="K325" s="52"/>
    </row>
    <row r="326" spans="1:22" s="1" customFormat="1" x14ac:dyDescent="0.25"/>
    <row r="327" spans="1:22" s="1" customFormat="1" x14ac:dyDescent="0.25"/>
    <row r="328" spans="1:22" s="1" customFormat="1" x14ac:dyDescent="0.25"/>
    <row r="333" spans="1:22" x14ac:dyDescent="0.25">
      <c r="D333" t="s">
        <v>23</v>
      </c>
    </row>
    <row r="351" ht="51.6" customHeight="1" x14ac:dyDescent="0.25"/>
  </sheetData>
  <mergeCells count="178">
    <mergeCell ref="D118:E118"/>
    <mergeCell ref="E92:E93"/>
    <mergeCell ref="F92:H92"/>
    <mergeCell ref="B94:J94"/>
    <mergeCell ref="K92:K93"/>
    <mergeCell ref="B153:J153"/>
    <mergeCell ref="B154:J154"/>
    <mergeCell ref="B155:B158"/>
    <mergeCell ref="E151:E152"/>
    <mergeCell ref="B141:B143"/>
    <mergeCell ref="D149:E149"/>
    <mergeCell ref="J148:K148"/>
    <mergeCell ref="J149:K149"/>
    <mergeCell ref="B145:D145"/>
    <mergeCell ref="J176:K176"/>
    <mergeCell ref="B179:B180"/>
    <mergeCell ref="C179:D180"/>
    <mergeCell ref="E179:E180"/>
    <mergeCell ref="F179:H179"/>
    <mergeCell ref="K179:K180"/>
    <mergeCell ref="I179:I180"/>
    <mergeCell ref="J179:J180"/>
    <mergeCell ref="J177:K177"/>
    <mergeCell ref="D177:E177"/>
    <mergeCell ref="B168:B171"/>
    <mergeCell ref="B174:D174"/>
    <mergeCell ref="B173:D173"/>
    <mergeCell ref="B163:B166"/>
    <mergeCell ref="C164:C165"/>
    <mergeCell ref="K151:K152"/>
    <mergeCell ref="I151:I152"/>
    <mergeCell ref="J151:J152"/>
    <mergeCell ref="B160:B161"/>
    <mergeCell ref="F151:H151"/>
    <mergeCell ref="B151:B152"/>
    <mergeCell ref="C151:D152"/>
    <mergeCell ref="B298:J298"/>
    <mergeCell ref="B297:J297"/>
    <mergeCell ref="B207:B208"/>
    <mergeCell ref="C207:D208"/>
    <mergeCell ref="E207:E208"/>
    <mergeCell ref="F207:H207"/>
    <mergeCell ref="I207:I208"/>
    <mergeCell ref="J207:J208"/>
    <mergeCell ref="B236:B237"/>
    <mergeCell ref="C236:D237"/>
    <mergeCell ref="E236:E237"/>
    <mergeCell ref="F236:H236"/>
    <mergeCell ref="J234:K234"/>
    <mergeCell ref="D235:E235"/>
    <mergeCell ref="J235:K235"/>
    <mergeCell ref="I236:I237"/>
    <mergeCell ref="J236:J237"/>
    <mergeCell ref="K236:K237"/>
    <mergeCell ref="B238:J238"/>
    <mergeCell ref="B290:D290"/>
    <mergeCell ref="B266:B267"/>
    <mergeCell ref="C266:D267"/>
    <mergeCell ref="E266:E267"/>
    <mergeCell ref="F266:H266"/>
    <mergeCell ref="J89:K89"/>
    <mergeCell ref="B72:B79"/>
    <mergeCell ref="B81:B84"/>
    <mergeCell ref="I61:I62"/>
    <mergeCell ref="J58:K58"/>
    <mergeCell ref="E61:E62"/>
    <mergeCell ref="B86:D86"/>
    <mergeCell ref="B63:J63"/>
    <mergeCell ref="B64:J64"/>
    <mergeCell ref="B65:B68"/>
    <mergeCell ref="D90:E90"/>
    <mergeCell ref="F120:H120"/>
    <mergeCell ref="B96:B99"/>
    <mergeCell ref="J90:K90"/>
    <mergeCell ref="I120:I121"/>
    <mergeCell ref="I92:I93"/>
    <mergeCell ref="J92:J93"/>
    <mergeCell ref="J133:J134"/>
    <mergeCell ref="J120:J121"/>
    <mergeCell ref="B122:J122"/>
    <mergeCell ref="B123:J123"/>
    <mergeCell ref="B120:B121"/>
    <mergeCell ref="C120:D121"/>
    <mergeCell ref="B129:B130"/>
    <mergeCell ref="K120:K121"/>
    <mergeCell ref="B103:B108"/>
    <mergeCell ref="E120:E121"/>
    <mergeCell ref="B95:J95"/>
    <mergeCell ref="B92:B93"/>
    <mergeCell ref="J117:K117"/>
    <mergeCell ref="J118:K118"/>
    <mergeCell ref="B110:B113"/>
    <mergeCell ref="B124:B127"/>
    <mergeCell ref="C92:D93"/>
    <mergeCell ref="C61:D62"/>
    <mergeCell ref="B27:D27"/>
    <mergeCell ref="J61:J62"/>
    <mergeCell ref="B33:B34"/>
    <mergeCell ref="C33:D34"/>
    <mergeCell ref="E33:E34"/>
    <mergeCell ref="F33:H33"/>
    <mergeCell ref="I33:I34"/>
    <mergeCell ref="J33:J34"/>
    <mergeCell ref="B35:J35"/>
    <mergeCell ref="B36:J36"/>
    <mergeCell ref="B37:B39"/>
    <mergeCell ref="B43:B47"/>
    <mergeCell ref="B49:B52"/>
    <mergeCell ref="J59:K59"/>
    <mergeCell ref="J1:K1"/>
    <mergeCell ref="B231:D231"/>
    <mergeCell ref="B211:B214"/>
    <mergeCell ref="B218:B224"/>
    <mergeCell ref="B209:J209"/>
    <mergeCell ref="B210:J210"/>
    <mergeCell ref="J205:K205"/>
    <mergeCell ref="B183:B185"/>
    <mergeCell ref="B189:B195"/>
    <mergeCell ref="B226:B229"/>
    <mergeCell ref="B181:J181"/>
    <mergeCell ref="K207:K208"/>
    <mergeCell ref="D205:E205"/>
    <mergeCell ref="J204:K204"/>
    <mergeCell ref="B197:B199"/>
    <mergeCell ref="B9:J9"/>
    <mergeCell ref="J30:K30"/>
    <mergeCell ref="D31:E31"/>
    <mergeCell ref="J31:K31"/>
    <mergeCell ref="B8:J8"/>
    <mergeCell ref="F61:H61"/>
    <mergeCell ref="J4:K4"/>
    <mergeCell ref="D59:E59"/>
    <mergeCell ref="B61:B62"/>
    <mergeCell ref="B201:D201"/>
    <mergeCell ref="B182:J182"/>
    <mergeCell ref="K266:K267"/>
    <mergeCell ref="B268:J268"/>
    <mergeCell ref="B269:J269"/>
    <mergeCell ref="B240:B243"/>
    <mergeCell ref="B248:B255"/>
    <mergeCell ref="B257:B259"/>
    <mergeCell ref="J264:K264"/>
    <mergeCell ref="D265:E265"/>
    <mergeCell ref="B261:D261"/>
    <mergeCell ref="J265:K265"/>
    <mergeCell ref="B319:D319"/>
    <mergeCell ref="B320:D320"/>
    <mergeCell ref="B323:D323"/>
    <mergeCell ref="B239:J239"/>
    <mergeCell ref="B270:B273"/>
    <mergeCell ref="B277:B283"/>
    <mergeCell ref="B285:B288"/>
    <mergeCell ref="B321:D321"/>
    <mergeCell ref="B322:D322"/>
    <mergeCell ref="J293:K293"/>
    <mergeCell ref="D294:E294"/>
    <mergeCell ref="J294:K294"/>
    <mergeCell ref="B299:B302"/>
    <mergeCell ref="B306:B313"/>
    <mergeCell ref="B315:B317"/>
    <mergeCell ref="B295:B296"/>
    <mergeCell ref="C295:D296"/>
    <mergeCell ref="E295:E296"/>
    <mergeCell ref="F295:H295"/>
    <mergeCell ref="I295:I296"/>
    <mergeCell ref="J295:J296"/>
    <mergeCell ref="K295:K296"/>
    <mergeCell ref="I266:I267"/>
    <mergeCell ref="J266:J267"/>
    <mergeCell ref="B54:D54"/>
    <mergeCell ref="H5:K5"/>
    <mergeCell ref="I7:K7"/>
    <mergeCell ref="G6:K6"/>
    <mergeCell ref="E14:H14"/>
    <mergeCell ref="E15:H16"/>
    <mergeCell ref="E18:H18"/>
    <mergeCell ref="D19:J19"/>
    <mergeCell ref="D23:J23"/>
  </mergeCells>
  <pageMargins left="0.11811023622047245" right="0.11811023622047245" top="0.15748031496062992" bottom="0.15748031496062992" header="0.11811023622047245" footer="0.11811023622047245"/>
  <pageSetup paperSize="9" scale="80" orientation="landscape" r:id="rId1"/>
  <rowBreaks count="13" manualBreakCount="13">
    <brk id="28" max="11" man="1"/>
    <brk id="56" max="16383" man="1"/>
    <brk id="87" max="16383" man="1"/>
    <brk id="115" max="11" man="1"/>
    <brk id="146" max="11" man="1"/>
    <brk id="175" max="11" man="1"/>
    <brk id="201" max="11" man="1"/>
    <brk id="202" max="16383" man="1"/>
    <brk id="232" max="16383" man="1"/>
    <brk id="261" max="11" man="1"/>
    <brk id="291" max="11" man="1"/>
    <brk id="323" max="11" man="1"/>
    <brk id="3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</cp:lastModifiedBy>
  <cp:lastPrinted>2023-01-20T12:56:39Z</cp:lastPrinted>
  <dcterms:created xsi:type="dcterms:W3CDTF">2015-12-15T12:05:01Z</dcterms:created>
  <dcterms:modified xsi:type="dcterms:W3CDTF">2023-03-16T08:19:08Z</dcterms:modified>
</cp:coreProperties>
</file>